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STAT'!$A$1:$L$50</definedName>
    <definedName name="_xlnm.Print_Area" localSheetId="4">'NOTES'!$A$1:$J$372</definedName>
  </definedNames>
  <calcPr fullCalcOnLoad="1"/>
</workbook>
</file>

<file path=xl/sharedStrings.xml><?xml version="1.0" encoding="utf-8"?>
<sst xmlns="http://schemas.openxmlformats.org/spreadsheetml/2006/main" count="574" uniqueCount="479">
  <si>
    <t>UNAUDITED QUARTERLY REPORT FOR THE FINANCIAL QUARTER ENDED 30 SEPTEMBER 2006</t>
  </si>
  <si>
    <t>AS AT 30 SEPTEMBER 2006</t>
  </si>
  <si>
    <t>30-09-06</t>
  </si>
  <si>
    <t>FOR THE 9 MONTHS ENDED 30 SEPTEMBER 2006</t>
  </si>
  <si>
    <t>9 months</t>
  </si>
  <si>
    <t>FOR THE FINANCIAL QUARTER ENDED 30 SEPTEMBER 2006</t>
  </si>
  <si>
    <t xml:space="preserve">a) Conversion of 3,287 units 5 year 4% Irredeemable Convertible Loan Stocks ("ICSLS") on 1 August 2006 </t>
  </si>
  <si>
    <t xml:space="preserve">    into 303,859 new ordinary shares of RM1 each. </t>
  </si>
  <si>
    <t>b) Redemption of 362,873 units 5 year 4% Redeemable Loan Stocks ("RSLS") on 30 August 2006 amounting to</t>
  </si>
  <si>
    <t xml:space="preserve">    RM31,679,050.74. </t>
  </si>
  <si>
    <t>There have been no issuance and repayment of debt and equity securities for the financial quarter ended</t>
  </si>
  <si>
    <t>30 September 2006 except for the followings:</t>
  </si>
  <si>
    <t>The analysis by activity of the Group for the financial period ended 30 September 2006 are as follows:</t>
  </si>
  <si>
    <t xml:space="preserve">                         9 months ended</t>
  </si>
  <si>
    <t>30/9/2006</t>
  </si>
  <si>
    <t>30/9/2005</t>
  </si>
  <si>
    <t xml:space="preserve">The valuations of  land and building have been brought forward without amendments from the previous </t>
  </si>
  <si>
    <t xml:space="preserve">annual financial statements. </t>
  </si>
  <si>
    <t>Group borrowings and debt securities as at 30 September  2006 are as follows:</t>
  </si>
  <si>
    <t xml:space="preserve">        9 months ended</t>
  </si>
  <si>
    <t>30.9.2006</t>
  </si>
  <si>
    <t>30.9.2005</t>
  </si>
  <si>
    <t>Balance as of 30 September 2006</t>
  </si>
  <si>
    <t>Balance as of 30 September 2005</t>
  </si>
  <si>
    <t xml:space="preserve">Elimination of interest expense on ICSLS, net of </t>
  </si>
  <si>
    <t>tax effect (RM'000)</t>
  </si>
  <si>
    <t>Fully Diluted</t>
  </si>
  <si>
    <t>N/A</t>
  </si>
  <si>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</si>
  <si>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</si>
  <si>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</si>
  <si>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</si>
  <si>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</si>
  <si>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</si>
  <si>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</si>
  <si>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</si>
  <si>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AS AT</t>
  </si>
  <si>
    <t>END OF</t>
  </si>
  <si>
    <t>CURRENT</t>
  </si>
  <si>
    <t>QUARTER</t>
  </si>
  <si>
    <t>PRECEDING</t>
  </si>
  <si>
    <t>FINANCIAL</t>
  </si>
  <si>
    <t>YEAR END</t>
  </si>
  <si>
    <t>Preceding</t>
  </si>
  <si>
    <t xml:space="preserve">                       CUMULATIVE</t>
  </si>
  <si>
    <t>Due from associated companies</t>
  </si>
  <si>
    <t>Due from directors</t>
  </si>
  <si>
    <t>Due to directors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</si>
  <si>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</si>
  <si>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</si>
  <si>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</si>
  <si>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</si>
  <si>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</si>
  <si>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</si>
  <si>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</si>
  <si>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Revenue</t>
  </si>
  <si>
    <t>Finance cost</t>
  </si>
  <si>
    <t>Share premium</t>
  </si>
  <si>
    <t>Exchange reserve</t>
  </si>
  <si>
    <t>Accumulated losses</t>
  </si>
  <si>
    <t>Property development projects</t>
  </si>
  <si>
    <t>CONDENSED CONSOLIDATED STATEMENT OF CHANGES IN EQUITY - UNAUDITED</t>
  </si>
  <si>
    <t xml:space="preserve">Share </t>
  </si>
  <si>
    <t>Share</t>
  </si>
  <si>
    <t>Reserve on</t>
  </si>
  <si>
    <t xml:space="preserve">Exchange </t>
  </si>
  <si>
    <t xml:space="preserve">Accumulated </t>
  </si>
  <si>
    <t>Capital</t>
  </si>
  <si>
    <t>Premium</t>
  </si>
  <si>
    <t>Consolidation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</si>
  <si>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</si>
  <si>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</si>
  <si>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</si>
  <si>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</si>
  <si>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</si>
  <si>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</si>
  <si>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</si>
  <si>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</si>
  <si>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</si>
  <si>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</si>
  <si>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</si>
  <si>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</si>
  <si>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</si>
  <si>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</si>
  <si>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</si>
  <si>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</si>
  <si>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</si>
  <si>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</si>
  <si>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 xml:space="preserve">The interim financial report should be read in conjunction with the audited financial statements of the </t>
  </si>
  <si>
    <t>financial period.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</si>
  <si>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</si>
  <si>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</si>
  <si>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</si>
  <si>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</si>
  <si>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</si>
  <si>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</si>
  <si>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</si>
  <si>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</si>
  <si>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</si>
  <si>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</si>
  <si>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</si>
  <si>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</si>
  <si>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</si>
  <si>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</si>
  <si>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</si>
  <si>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</si>
  <si>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</si>
  <si>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</si>
  <si>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</si>
  <si>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</si>
  <si>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</si>
  <si>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</si>
  <si>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</si>
  <si>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</si>
  <si>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</si>
  <si>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</si>
  <si>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</si>
  <si>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</si>
  <si>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</si>
  <si>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</si>
  <si>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(The Condensed Consolidated Balance Sheet should be read in conjunction with the Annual Financial Statement</t>
  </si>
  <si>
    <t>Manufacturing and trading - consumable products</t>
  </si>
  <si>
    <t>Investment holdings</t>
  </si>
  <si>
    <t>Inter-segment elimination</t>
  </si>
  <si>
    <t>ended</t>
  </si>
  <si>
    <t>Annual Audited Report</t>
  </si>
  <si>
    <t>Changes in estimates</t>
  </si>
  <si>
    <t>Items of unusual nature and amount</t>
  </si>
  <si>
    <t>There were no significant changes in estimates of amount, which give a material effect in the current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</si>
  <si>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</si>
  <si>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</si>
  <si>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</si>
  <si>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</si>
  <si>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</si>
  <si>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</si>
  <si>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</si>
  <si>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</si>
  <si>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</si>
  <si>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</si>
  <si>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</si>
  <si>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</si>
  <si>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</si>
  <si>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</si>
  <si>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</si>
  <si>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</si>
  <si>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</si>
  <si>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</si>
  <si>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</si>
  <si>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</si>
  <si>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</si>
  <si>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</si>
  <si>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</si>
  <si>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</si>
  <si>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</si>
  <si>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</si>
  <si>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</si>
  <si>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</si>
  <si>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</si>
  <si>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</si>
  <si>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CONDENSED CONSOLIDATED INCOME  STATEMENT</t>
  </si>
  <si>
    <t xml:space="preserve"> Deferred Tax Assets</t>
  </si>
  <si>
    <t>Tax recoverable</t>
  </si>
  <si>
    <t>Deferred</t>
  </si>
  <si>
    <t>Current period</t>
  </si>
  <si>
    <t>Deposits with licensed banks</t>
  </si>
  <si>
    <t>Progress billings</t>
  </si>
  <si>
    <t>Balance as of 1 January 2005</t>
  </si>
  <si>
    <t>ICSLS -equity</t>
  </si>
  <si>
    <t>component</t>
  </si>
  <si>
    <t>There were no material events subsequent to the end of the current quarter.</t>
  </si>
  <si>
    <t>Net profit for the period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</si>
  <si>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</si>
  <si>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</si>
  <si>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</si>
  <si>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</si>
  <si>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sheet date.</t>
  </si>
  <si>
    <t xml:space="preserve">The Directors are not aware of any contingent liabilities that have arisen since the last annual balance </t>
  </si>
  <si>
    <t>Emico Holdings Berhad had on 27 August 2003 received a writ of summon from MSNS Holdings Sdn Bhd</t>
  </si>
  <si>
    <t xml:space="preserve"> Less: Fixed deposit held as security value</t>
  </si>
  <si>
    <t xml:space="preserve"> Less: Fixed deposit in Sinking Fund Account</t>
  </si>
  <si>
    <t xml:space="preserve">(The Condensed Consolidated Cash Flow Statement should be read in conjunction with the Annual Financial </t>
  </si>
  <si>
    <t>BERHAD LISTING REQUIREMENTS (PART A OF APPENDIX 9B)</t>
  </si>
  <si>
    <t xml:space="preserve">ADDITIONAL INFORMATION AS REQUIRED BY THE BURSA MALAYSIA SECURITIES </t>
  </si>
  <si>
    <t xml:space="preserve">The accounting policies and methods of computation adopted by the Group in this interim financial </t>
  </si>
  <si>
    <t>31-12-05</t>
  </si>
  <si>
    <t>Balance as of 1 January 2006</t>
  </si>
  <si>
    <t>Due to associated companies</t>
  </si>
  <si>
    <t xml:space="preserve">  for the year ended 31 December 2005)</t>
  </si>
  <si>
    <t>(The Condensed Consolidated Income Statement should be read in conjunction with the Annual Financial Statement  for the year ended 31 December 2005)</t>
  </si>
  <si>
    <t xml:space="preserve">  Statement for the year ended 31 December 2005)</t>
  </si>
  <si>
    <t xml:space="preserve">Group for the year ended 31 December 2005. </t>
  </si>
  <si>
    <t>1)</t>
  </si>
  <si>
    <t>claiming a sum of RM510,000 being balance of purchase price for purchase of 510,000 units shares (51%) in</t>
  </si>
  <si>
    <t>MSNS-Emico Industries Sdn Bhd (now known as Emico Newk Sdn Bhd). A summary judgement had been</t>
  </si>
  <si>
    <t>3)</t>
  </si>
  <si>
    <t xml:space="preserve">Northern Elevator Berhad ("NEB"), a 60% subsidiary of Emico has commenced legal proceedings in the 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</si>
  <si>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</si>
  <si>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</si>
  <si>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</si>
  <si>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</si>
  <si>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</si>
  <si>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</si>
  <si>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</si>
  <si>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</si>
  <si>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 xml:space="preserve">Penang High Court Civil No. 22-387-2004 (MT4) against Nanyang Siang Pau and Tan Hoo Chuan </t>
  </si>
  <si>
    <t xml:space="preserve">("Defendants") for damages including (aggravated) and/or exemplary damages for written defamation, an </t>
  </si>
  <si>
    <t xml:space="preserve">injunction to stop the Defendants whether, on its own or through their agents or otherwise from publishing </t>
  </si>
  <si>
    <t>or cause or allow to be published the said libel against the plaintiff and interest as such rate of 8% thereafter</t>
  </si>
  <si>
    <t xml:space="preserve">The interim financial report is unaudited and has been prepared in compliance with FRS 134,  Interim 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</si>
  <si>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</si>
  <si>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</si>
  <si>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</si>
  <si>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</si>
  <si>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</si>
  <si>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</si>
  <si>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</si>
  <si>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</si>
  <si>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Irredeemable convertible secured loan stocks</t>
  </si>
  <si>
    <t xml:space="preserve">Redeemable secured loan stocks </t>
  </si>
  <si>
    <t>Borrowings</t>
  </si>
  <si>
    <t>Deferred tax liabilities</t>
  </si>
  <si>
    <t>Bank borrowings</t>
  </si>
  <si>
    <t>Tax liablities</t>
  </si>
  <si>
    <t>TOTAL EQUITY AND LIABILITIES</t>
  </si>
  <si>
    <t>Total Equity</t>
  </si>
  <si>
    <t>Minority interests</t>
  </si>
  <si>
    <t>A13</t>
  </si>
  <si>
    <t>Discontinued Operation</t>
  </si>
  <si>
    <t>On 7 December 2005, The Group publicly announced the decision to dispose three of Northern Elevator</t>
  </si>
  <si>
    <t xml:space="preserve"> Inventories</t>
  </si>
  <si>
    <t xml:space="preserve"> Trade and other receivables</t>
  </si>
  <si>
    <t xml:space="preserve"> Borrowings</t>
  </si>
  <si>
    <t xml:space="preserve"> Trade and other payables</t>
  </si>
  <si>
    <t xml:space="preserve"> Tax payable</t>
  </si>
  <si>
    <t>Other operating income</t>
  </si>
  <si>
    <t>Depreciation and amortisation expenses</t>
  </si>
  <si>
    <t>TOTAL ASSETS</t>
  </si>
  <si>
    <t xml:space="preserve">Minority </t>
  </si>
  <si>
    <t>Interest</t>
  </si>
  <si>
    <t xml:space="preserve">Total </t>
  </si>
  <si>
    <t>Equity</t>
  </si>
  <si>
    <t>Exchange loss on translation of net investment</t>
  </si>
  <si>
    <t>in foreign subsidiary company</t>
  </si>
  <si>
    <t>(The Condensed Consolidated Statement of Changes in Equity should be read in conjunction with the Annual Financial Statement for the year ended</t>
  </si>
  <si>
    <t xml:space="preserve"> 31 December 2005)</t>
  </si>
  <si>
    <t>Profit for the period</t>
  </si>
  <si>
    <t>Attributable to:</t>
  </si>
  <si>
    <t xml:space="preserve">Equity holders of the parent </t>
  </si>
  <si>
    <t>Minority interest</t>
  </si>
  <si>
    <t>Earnings per share attributable to equity holders of the parent:</t>
  </si>
  <si>
    <t>Profit/(Loss) for the period from continuing operations</t>
  </si>
  <si>
    <t>Net cash used in operating activities</t>
  </si>
  <si>
    <t>Net cash used in investing activities</t>
  </si>
  <si>
    <t>Net cash generated from financing activities</t>
  </si>
  <si>
    <t xml:space="preserve">Effects of exchange rate changes </t>
  </si>
  <si>
    <t>Financial Reporting and paragraph 9.22 of the Listing Requirements of Bursa Malaysia Securities  Berhad.</t>
  </si>
  <si>
    <t>The auditors' report on the financial statements for the year ended 31 December 2005 was not qualified.</t>
  </si>
  <si>
    <t>EXPLANATORY NOTES PURSUANT TO FRS 134</t>
  </si>
  <si>
    <t>Results from discontinued operation</t>
  </si>
  <si>
    <t>Results from continuing operations</t>
  </si>
  <si>
    <t>Segment Revenue</t>
  </si>
  <si>
    <t>Revenue from continuing operations:</t>
  </si>
  <si>
    <t>Segment Results</t>
  </si>
  <si>
    <t>Results from continuing operations:</t>
  </si>
  <si>
    <t>Profit before taxation</t>
  </si>
  <si>
    <t xml:space="preserve"> Prepaid lease payments</t>
  </si>
  <si>
    <t xml:space="preserve"> Deferred tax assets</t>
  </si>
  <si>
    <t xml:space="preserve"> Other investments</t>
  </si>
  <si>
    <t xml:space="preserve"> Tax recoverable</t>
  </si>
  <si>
    <t xml:space="preserve"> Deferred tax liabilities</t>
  </si>
  <si>
    <t>&lt;----------------------   Attributable to equity holders of parent     -------------------------&gt;</t>
  </si>
  <si>
    <t>an injunction restraining the Defendants from infringing , passing off and manufacturing products</t>
  </si>
  <si>
    <t>in violation of the Plaintiffs trade mark;</t>
  </si>
  <si>
    <t>withdrawal Removal or dislodgement from Registrar of Companies of the name "Fuji" are any other</t>
  </si>
  <si>
    <t>name bearing or resembling the name "Fuji";</t>
  </si>
  <si>
    <t>The performance review does not include the lifts and escalator division results as it is classified under</t>
  </si>
  <si>
    <t>discontinued operation as mentioned in Note A12. The performance review is based on the manufacturing</t>
  </si>
  <si>
    <t>and trading division, property development division and investment holdings division.</t>
  </si>
  <si>
    <t xml:space="preserve">On 17 April 2006, the court ordered an interim injuction against the Defendants preventing them from using </t>
  </si>
  <si>
    <t xml:space="preserve">the trade mark, logo or any mark with the conjunctive work FUJI and/or Northern with an upward arrow in </t>
  </si>
  <si>
    <t xml:space="preserve">     Term loan </t>
  </si>
  <si>
    <t>report are consistent with those adopted in the financial statements for the year ended 31 December 2005</t>
  </si>
  <si>
    <t>except  for the adoption of the following Financial Reporting Standards ("FRS") effective for financial</t>
  </si>
  <si>
    <t>FRS  101: Presentation of Financial Statements:</t>
  </si>
  <si>
    <t>The adoption of the revised FRS 101 has affected the presentation of minority interest, share of net</t>
  </si>
  <si>
    <t xml:space="preserve">after tax results of associats and other disclosures. In the consolidated balance sheet, minority </t>
  </si>
  <si>
    <t xml:space="preserve">interests are now presented within total equity. In the consolidated income statement, minority </t>
  </si>
  <si>
    <t>interest are presented as an allocation of the total profit or loss for the period. A similar requirement</t>
  </si>
  <si>
    <t xml:space="preserve">is also applicable to the statement of changes in equity. FRS 101 also require disclosure, on the face </t>
  </si>
  <si>
    <t>of the statement of changes in equity, total recognised income and expenses for the period, showing</t>
  </si>
  <si>
    <t>separately the amount attributable to equity holder of the parent and to minority interest.</t>
  </si>
  <si>
    <t>The current period's presentation of the Group's financial statements is based on the revised</t>
  </si>
  <si>
    <t>requirement of FRS 101, with comparatives restated to confirm with the current period's presentation.</t>
  </si>
  <si>
    <t>FRS 5: Non current Assets Held for Sale and Discontinued Operations</t>
  </si>
  <si>
    <t>The Group has applied FRS 5 prospectively in accordance with its transitional provision, which has</t>
  </si>
  <si>
    <t>1 January 2006, under the previous FRS 135, the Group would have recognised a discontinued</t>
  </si>
  <si>
    <t>operation at the earlier of the Group enters into a binding sale agreement and the date the board of</t>
  </si>
  <si>
    <t>directors have approved and announced a formal disposal plan. FRS 5 requires a component of an</t>
  </si>
  <si>
    <t>or it has been disposed of. Such a component represents a separate major line of business or</t>
  </si>
  <si>
    <t>is a subsidiary acquired exclusively with a view to resale. The result of this change in accounting</t>
  </si>
  <si>
    <t>policy is that a discontinued operation is recognised by the Group at a later point under the previous</t>
  </si>
  <si>
    <t>FRS 135 due to stricter criteria in FRS 5.</t>
  </si>
  <si>
    <t>sale transaction rather than continuing use. The assets and liabilities of a discontinued operation</t>
  </si>
  <si>
    <t xml:space="preserve">(a disposal group) that are calassified  as held for sale are measured in accordance with FRS 5. </t>
  </si>
  <si>
    <t>liabilities in the disposal group is measured in accordance with applicable FRSs. Then, on amount</t>
  </si>
  <si>
    <t>and fair value less cost to sell.</t>
  </si>
  <si>
    <t xml:space="preserve">An item classified as held for sale if its carrying amount will be recovered principally through a </t>
  </si>
  <si>
    <t>Immediately before classification of held for sale, the carrying amount s of all the assets and</t>
  </si>
  <si>
    <t>FRS 117: Leases</t>
  </si>
  <si>
    <t xml:space="preserve">The adoption of the revised FRS 117 jhas resulted in retrospective change in accounting policy </t>
  </si>
  <si>
    <t>relating to the classification of leasehold land. The up-front payments made for the leasehold land</t>
  </si>
  <si>
    <t>represents prepaid lease payments and are amortised on a straight-line basis over the lease term. A</t>
  </si>
  <si>
    <t>lease of land and bulding is apportioned into a lease of land and a lease of bulding in proportion to</t>
  </si>
  <si>
    <t xml:space="preserve">the relative fair values of the leasehold interests in the land element and the bulding element of the </t>
  </si>
  <si>
    <t>lease at the inception of the lease. Prior to 1 January 2006, leasehold land was classified as property,</t>
  </si>
  <si>
    <t xml:space="preserve">plant and equipment and was stated at valuation lessa ccumulated depreciation and impairment </t>
  </si>
  <si>
    <t>losses. The leasehold land was last revalued in 1993 and 1994 respectively.</t>
  </si>
  <si>
    <t>Upon the adoption of the revised FRS 117 at 1 January 2006, the unamortised revalued amount of</t>
  </si>
  <si>
    <t>leasehold land is retained as the surrogate carrying amount of prepaid lease payments as allowed</t>
  </si>
  <si>
    <t>by the transitional provisions of FRS 117. The reclassification of leasehold land as prepaid lease</t>
  </si>
  <si>
    <t>been restated.</t>
  </si>
  <si>
    <t xml:space="preserve">payments has been accounted for retrospectively and certain amounts as at 31 December 2005 have </t>
  </si>
  <si>
    <t>FRS 133: Earnings per share</t>
  </si>
  <si>
    <t>The adoption of FRS 133 requires ordinary shares that will be issued upon the conversion of a</t>
  </si>
  <si>
    <t>mandatorily convertible instrument are to be included in the calculation of basic earnings per share</t>
  </si>
  <si>
    <t>from the date the contract is entered into. The Company has issued RM40,000,000 nominal value</t>
  </si>
  <si>
    <t>of 4%, 5-year irredeemable convertible secured loan stocks ("ICSLS") on 24 May 2004, the conversion</t>
  </si>
  <si>
    <t xml:space="preserve">of which is mandatory upon the expiry of the tenure. The ordinary shares to be issued by way of </t>
  </si>
  <si>
    <t xml:space="preserve">conversion of the outstanding ICSLS are included in the calculation of basic earnings per share </t>
  </si>
  <si>
    <t>assuming that those conversions took place at the beginning of the financial period. For comparison</t>
  </si>
  <si>
    <t>purpose, the basic earnings per share is restated to conform with current presentation.</t>
  </si>
  <si>
    <t xml:space="preserve">The principal effects of the changes in accounting policies resulting from the adoption of the new/revised </t>
  </si>
  <si>
    <t>FRSs are as follows:</t>
  </si>
  <si>
    <t>resulted in a change in accounting policy on the recognition of a discontinued operation. Prior to</t>
  </si>
  <si>
    <t xml:space="preserve">entity to be classified as discontinued when the criteria to be classified as held for sale have been met </t>
  </si>
  <si>
    <t>geographical area of operations, is part of a single co-ordinated plan to dispose of the component or</t>
  </si>
  <si>
    <t xml:space="preserve">The adoption of these new FRSs has resulted in the Group ceasing annual goodwill amortisation. </t>
  </si>
  <si>
    <t xml:space="preserve">Goodwill is carried at cost less accumulated impairment losses and is now tested for impairment </t>
  </si>
  <si>
    <t>annually, or more frequently if events or changes in circumstances indicate that it might be impaired.</t>
  </si>
  <si>
    <t>Any impairment loss is recognised in profit or loss and subsequent reversal is not allowed. Prior to</t>
  </si>
  <si>
    <t xml:space="preserve">1 January 2006, goodwill was amortised on a straight-line basis over its estimated useful life of 25 </t>
  </si>
  <si>
    <t>combinations where the agreement date is on or after 1 January 2006. The transitional provisions of</t>
  </si>
  <si>
    <t xml:space="preserve">accumulated amortisation of RM2,962,584 against the carrying amount of goodwill. The carrying </t>
  </si>
  <si>
    <t>amount of goodwill as at 1 January 2006 of RM3,409,993 ceased to be amortised. This has the effect</t>
  </si>
  <si>
    <t>years. This change in accounting policy has been accounted for prospectively for business</t>
  </si>
  <si>
    <t xml:space="preserve">FRS 3, however, have required the Group to eliminate at 1 January 2006 the carrying amount of the </t>
  </si>
  <si>
    <t>of reducing the amortisation charges by RM56,428 in the current quarter ended 31 March 2006.</t>
  </si>
  <si>
    <t>Under FRS 3, any excess of the Group's interest in the net fair value of the acquirees' identifiable</t>
  </si>
  <si>
    <t xml:space="preserve">assets, liabilities and contingent liabilities over cost of acquisitions (previously referred to as </t>
  </si>
  <si>
    <t>"negative goodwill")., after reassessment, is now recognised immediately in profit or loss. Prior to</t>
  </si>
  <si>
    <t xml:space="preserve">1 January 2006, negative goodwill is taken directly to capital reserve. In accordance with provisions </t>
  </si>
  <si>
    <t xml:space="preserve">of FRS 3, the negative goodwill as at 1 January 2006 of RM374,312 was derecognised wth a </t>
  </si>
  <si>
    <t>corresponding increase in retained earnings.</t>
  </si>
  <si>
    <t>FRS3: Business Combinations, FRS 136: Impairment of Assets</t>
  </si>
  <si>
    <t>(e)</t>
  </si>
  <si>
    <t>(restated)</t>
  </si>
  <si>
    <t xml:space="preserve">As previously stated </t>
  </si>
  <si>
    <t>Balance as of 1 January 2006 (restated)</t>
  </si>
  <si>
    <t>Balance as of 1 January 2005 (restated)</t>
  </si>
  <si>
    <t>Expenses excluding depreciation and amortisation, finance cost and tax</t>
  </si>
  <si>
    <t>period beginning 1 January 2006:-</t>
  </si>
  <si>
    <t>FRS 2</t>
  </si>
  <si>
    <t>Share-based Payment</t>
  </si>
  <si>
    <t>FRS 3</t>
  </si>
  <si>
    <t>Business Combinations</t>
  </si>
  <si>
    <t>FRS 5</t>
  </si>
  <si>
    <t>Non-current Assets Held for Sale and Discontinued Operations</t>
  </si>
  <si>
    <t>FRS 101</t>
  </si>
  <si>
    <t>Presentation of Financial Statements</t>
  </si>
  <si>
    <t>FRS 102</t>
  </si>
  <si>
    <t>FRS 108</t>
  </si>
  <si>
    <t>Accounting Policies, Changes in Estimates and Errors</t>
  </si>
  <si>
    <t>FRS 110</t>
  </si>
  <si>
    <t>Events After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</si>
  <si>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</si>
  <si>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</si>
  <si>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</si>
  <si>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</si>
  <si>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</si>
  <si>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</si>
  <si>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</si>
  <si>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</si>
  <si>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131</t>
  </si>
  <si>
    <t>Interest in Joint Ventures</t>
  </si>
  <si>
    <t>FRS 132</t>
  </si>
  <si>
    <t>Financial Instruments: Disclosure and Presentation</t>
  </si>
  <si>
    <t>FRS 133</t>
  </si>
  <si>
    <t>Earning Per Share</t>
  </si>
  <si>
    <t>FRS 136</t>
  </si>
  <si>
    <t>Impairment of Assets</t>
  </si>
  <si>
    <t>FRS 138</t>
  </si>
  <si>
    <t>Intangible Assets</t>
  </si>
  <si>
    <t>FRS 140</t>
  </si>
  <si>
    <t>FRS 117</t>
  </si>
  <si>
    <t>Leases</t>
  </si>
  <si>
    <t>(Restated)</t>
  </si>
  <si>
    <t>Prior year adjustment -effects of adopting FRS 3</t>
  </si>
  <si>
    <t>Net assets per share (RM)</t>
  </si>
  <si>
    <t>financial impact on the Group.</t>
  </si>
  <si>
    <t>The adoption of FRS 2, 102, 108, 110, 116, 121, 127, 128, 131, 132, 138 and 140 does not have significant</t>
  </si>
  <si>
    <t>Continued Operations</t>
  </si>
  <si>
    <t>Discontinued Operations</t>
  </si>
  <si>
    <t>Conversion of ICSLS 2004/2009 to shares</t>
  </si>
  <si>
    <t>a circle.  The injunction will be in effect until the disposal of the suit. The Defendants have filed an appeal to</t>
  </si>
  <si>
    <t>the Court of Appeal against the High Court's decision on 17 April 2006. Claims by the Plaintiffs for damages</t>
  </si>
  <si>
    <t xml:space="preserve">                            3 months ended</t>
  </si>
  <si>
    <t xml:space="preserve">a) Basic </t>
  </si>
  <si>
    <t xml:space="preserve">Profit/ (Loss) attributable to equity holders(RM'000)            </t>
  </si>
  <si>
    <t>Basic earnings per share for:</t>
  </si>
  <si>
    <t xml:space="preserve">Profit/ (Loss) from discontinued operations </t>
  </si>
  <si>
    <t>Profit/ (Loss) from continuing operations (sen)</t>
  </si>
  <si>
    <t>Profit/ (Loss) from discontinued operations (sen)</t>
  </si>
  <si>
    <t xml:space="preserve">Profit/ (Loss) for the period (sen)   </t>
  </si>
  <si>
    <t xml:space="preserve">Profit/ (Loss) from continuing operations             </t>
  </si>
  <si>
    <t xml:space="preserve">  attributable to equity holders(RM'000)            </t>
  </si>
  <si>
    <t xml:space="preserve"> attributable to equity holders(RM'000)            </t>
  </si>
  <si>
    <t xml:space="preserve">Weighted average number of ordinary shares </t>
  </si>
  <si>
    <t xml:space="preserve">  in issue ( '000)</t>
  </si>
  <si>
    <t xml:space="preserve">                 3 months ended</t>
  </si>
  <si>
    <t>Net increase/ (decrease) in cash and cash equivalents</t>
  </si>
  <si>
    <t xml:space="preserve">Basic, profit/ (loss) from continuing operations (sen) </t>
  </si>
  <si>
    <t>Basic, for profit/ (loss) for the period (sen)</t>
  </si>
  <si>
    <t>Cash and cash equivalents at 30 September</t>
  </si>
  <si>
    <t xml:space="preserve"> Due to holding companies</t>
  </si>
  <si>
    <t>The revenue, results and cash flows of the three subsidiaries up to disposal date were as follows:</t>
  </si>
  <si>
    <t>29/8/2006</t>
  </si>
  <si>
    <t>1/1/2006 to</t>
  </si>
  <si>
    <t>Profit after taxation</t>
  </si>
  <si>
    <t>The financial position of the three subsidiaries disposed as at 29 August 2006 :</t>
  </si>
  <si>
    <t>Fair value of total net assets</t>
  </si>
  <si>
    <t>Less: Cash and bank balances of subsidiaries disposed</t>
  </si>
  <si>
    <t>Gain realised on disposal</t>
  </si>
  <si>
    <t xml:space="preserve">Consideration received for the disposal </t>
  </si>
  <si>
    <t>Cash flow on disposal, net of cash disposed</t>
  </si>
  <si>
    <t xml:space="preserve">Profit/ (Loss)  for the period from disposed operation </t>
  </si>
  <si>
    <t>Gain on disposal of subsidiaries</t>
  </si>
  <si>
    <t>Basic, profit/ (loss) from disposed operation (sen)</t>
  </si>
  <si>
    <t>Details of pending litigation as at 24 November 2006 are as follow:</t>
  </si>
  <si>
    <t>The Directors do not recommend any dividend for the period ended 30 September 2006.</t>
  </si>
  <si>
    <t>Profit/ (Loss) from continuing operations (RM'000)</t>
  </si>
  <si>
    <t>There were no corporate proposals announced but not completed.</t>
  </si>
  <si>
    <t>NEB has commenced a suit in the Pennag High Court against Fuji Elevator (M) Sdn Bhd, FE KL Services Sdn Bhd</t>
  </si>
  <si>
    <t>and Fuji Elevator Association Berhad ("the Defendants") for the following orders:</t>
  </si>
  <si>
    <t xml:space="preserve">The Group posted a profit before taxation of RM8.3 million as compared to a profit before taxation of RM1.4 million </t>
  </si>
  <si>
    <t>in correponding period. The profit before taxation for the period ended September 30,2006 is mainly attributable to a</t>
  </si>
  <si>
    <t xml:space="preserve">The Group posted  a turnover of RM15.7 million and profit before taxation of RM 11.6 million for the current quarter </t>
  </si>
  <si>
    <t xml:space="preserve">ended September 30,2006 as compared to RM12 million and RM0.2 million in preceding quarter ended June 30,2006.  </t>
  </si>
  <si>
    <t xml:space="preserve">The increase in turnover is mainly attributable to higher contribution from both the property as well as the </t>
  </si>
  <si>
    <t>from the disposal of the lifts and escalators division.</t>
  </si>
  <si>
    <t>The completion of the disposal of the lifts and escalators division on August 29,2006 and the redemption of RM31.7</t>
  </si>
  <si>
    <t>million Redeemable Loan Stocks has lessen the Group's liabilities considerably  and the Group will be more focus on</t>
  </si>
  <si>
    <t xml:space="preserve">property development division as well as manufacturing and trading division. </t>
  </si>
  <si>
    <t xml:space="preserve"> Revenue for the 9 months period ended September 30,2006 and September 30,2005  is maintained at RM43 million. </t>
  </si>
  <si>
    <t>manufacturing and trading divisions. The profit before taxation is also mainly attributable to a gain of RM10.7 million</t>
  </si>
  <si>
    <t>gain of RM10.7 million from the disposal the lift and escalators division completed on August 29,2006.</t>
  </si>
  <si>
    <t>The Group's effective tax rate for the is lower than the statutory tax rate due to availability of tax losses</t>
  </si>
  <si>
    <t>and unabsorbed capital allowances of certain subsidiary companies to set off against its profits.</t>
  </si>
  <si>
    <t xml:space="preserve">   i) 100% equity interest in Fuji Lift &amp; Escalator Manufacturing Sdn Bhd;</t>
  </si>
  <si>
    <t xml:space="preserve">  ii) 100% equity interest in Fuji Lift &amp; Escalator Sdn Bhd; and</t>
  </si>
  <si>
    <t xml:space="preserve"> iii) 100% equity interest in Fein Blanking Sdn Bhd </t>
  </si>
  <si>
    <t xml:space="preserve">  Corporation of the Sale Companies for a total cash consideration of RM55 million comprising the Inter-company</t>
  </si>
  <si>
    <t xml:space="preserve">  Loan of RM31.902,000, the consideration for the sale of shares of RM21,117,762 of Sales Companies and the</t>
  </si>
  <si>
    <t xml:space="preserve">  Completion of the disposal by Northern Elevator Berhad ("NEB"), a 60% owned subsidiary of Emico to KONE</t>
  </si>
  <si>
    <t xml:space="preserve">  the completion.</t>
  </si>
  <si>
    <t>There were no items affecting assets, liabilities, equity, net income or cash flows of the Group that are unusual</t>
  </si>
  <si>
    <t>because of their nature, size or incidence during the quarter under review except for the following:</t>
  </si>
  <si>
    <t xml:space="preserve">  consideration of RM1,980,238 for the fixed assets to be transferred by NEB to Fein Blanking Sdn Bhd prior to</t>
  </si>
  <si>
    <t xml:space="preserve">There has been no change in the composition of the Group except for the disposal of NEB subsidiaries as </t>
  </si>
  <si>
    <t>mentioned in item A4.</t>
  </si>
  <si>
    <t xml:space="preserve">Berhad subsidiaries (as mentioned in item A4) comprising the lift and escalators division. The disposal of the </t>
  </si>
  <si>
    <t xml:space="preserve">subsidiaries was completed on 29 August 2006.  </t>
  </si>
  <si>
    <t>There were no profit on sale of investments or properties for the current financial period except for those</t>
  </si>
  <si>
    <t>obtained against Emico and the Company had made a monthly settlement of RM50,000 per month with effect</t>
  </si>
  <si>
    <t>from October 2006.</t>
  </si>
  <si>
    <t>2)</t>
  </si>
  <si>
    <t xml:space="preserve">  The Sales Companies mentioned above comprises of the following:</t>
  </si>
  <si>
    <t>The disposal was completed on 29 August 2006.</t>
  </si>
  <si>
    <t>unitl full and final settlement. The matter is currently fixed for case management on 19 December 2006.</t>
  </si>
  <si>
    <t>are to be determined by the Court.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</si>
</sst>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15" applyNumberFormat="1" applyFont="1" applyAlignment="1">
      <alignment horizontal="right"/>
    </xf>
    <xf numFmtId="173" fontId="1" fillId="0" borderId="4" xfId="15" applyNumberFormat="1" applyFont="1" applyBorder="1" applyAlignment="1">
      <alignment horizontal="center"/>
    </xf>
    <xf numFmtId="173" fontId="1" fillId="0" borderId="8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9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43" fontId="1" fillId="0" borderId="5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173" fontId="1" fillId="0" borderId="5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43" fontId="1" fillId="0" borderId="0" xfId="15" applyFont="1" applyAlignment="1">
      <alignment/>
    </xf>
    <xf numFmtId="173" fontId="0" fillId="0" borderId="0" xfId="15" applyNumberFormat="1" applyAlignment="1">
      <alignment/>
    </xf>
    <xf numFmtId="2" fontId="1" fillId="0" borderId="5" xfId="0" applyNumberFormat="1" applyFont="1" applyBorder="1" applyAlignment="1">
      <alignment/>
    </xf>
    <xf numFmtId="49" fontId="1" fillId="0" borderId="0" xfId="15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3" fontId="1" fillId="0" borderId="10" xfId="15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justify"/>
    </xf>
    <xf numFmtId="0" fontId="9" fillId="0" borderId="0" xfId="0" applyFont="1" applyAlignment="1">
      <alignment/>
    </xf>
    <xf numFmtId="173" fontId="0" fillId="0" borderId="4" xfId="15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3" fontId="1" fillId="0" borderId="0" xfId="0" applyNumberFormat="1" applyFont="1" applyAlignment="1">
      <alignment/>
    </xf>
    <xf numFmtId="43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3" fontId="2" fillId="0" borderId="0" xfId="15" applyNumberFormat="1" applyFont="1" applyFill="1" applyBorder="1" applyAlignment="1">
      <alignment horizontal="center"/>
    </xf>
    <xf numFmtId="173" fontId="1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4.7109375" style="0" customWidth="1"/>
    <col min="5" max="8" width="12.7109375" style="0" customWidth="1"/>
    <col min="9" max="9" width="6.7109375" style="0" customWidth="1"/>
    <col min="10" max="11" width="12.7109375" style="0" customWidth="1"/>
  </cols>
  <sheetData>
    <row r="1" spans="1:12" ht="12.75">
      <c r="A1" s="2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2" t="s">
        <v>48</v>
      </c>
      <c r="I5" s="3"/>
      <c r="J5" s="3" t="s">
        <v>44</v>
      </c>
      <c r="K5" s="1"/>
      <c r="L5" s="1"/>
    </row>
    <row r="6" spans="1:12" ht="12.75">
      <c r="A6" s="1"/>
      <c r="B6" s="1"/>
      <c r="C6" s="1"/>
      <c r="D6" s="1"/>
      <c r="E6" s="1"/>
      <c r="F6" s="1"/>
      <c r="G6" s="3" t="s">
        <v>29</v>
      </c>
      <c r="H6" s="3" t="s">
        <v>43</v>
      </c>
      <c r="I6" s="3"/>
      <c r="J6" s="3" t="s">
        <v>32</v>
      </c>
      <c r="K6" s="3" t="s">
        <v>43</v>
      </c>
      <c r="L6" s="1"/>
    </row>
    <row r="7" spans="1:12" ht="12.75">
      <c r="A7" s="1"/>
      <c r="B7" s="1"/>
      <c r="C7" s="1"/>
      <c r="D7" s="1"/>
      <c r="E7" s="1"/>
      <c r="F7" s="1"/>
      <c r="G7" s="3" t="s">
        <v>30</v>
      </c>
      <c r="H7" s="3" t="s">
        <v>30</v>
      </c>
      <c r="I7" s="3"/>
      <c r="J7" s="3" t="s">
        <v>30</v>
      </c>
      <c r="K7" s="3" t="s">
        <v>30</v>
      </c>
      <c r="L7" s="1"/>
    </row>
    <row r="8" spans="1:12" ht="12.75">
      <c r="A8" s="1"/>
      <c r="B8" s="1"/>
      <c r="C8" s="1"/>
      <c r="D8" s="1"/>
      <c r="E8" s="1"/>
      <c r="F8" s="1"/>
      <c r="G8" s="3" t="s">
        <v>31</v>
      </c>
      <c r="H8" s="3" t="s">
        <v>31</v>
      </c>
      <c r="I8" s="3"/>
      <c r="J8" s="3" t="s">
        <v>33</v>
      </c>
      <c r="K8" s="3" t="s">
        <v>33</v>
      </c>
      <c r="L8" s="1"/>
    </row>
    <row r="9" spans="1:12" ht="12.75">
      <c r="A9" s="1"/>
      <c r="B9" s="1"/>
      <c r="C9" s="1"/>
      <c r="D9" s="1"/>
      <c r="E9" s="1"/>
      <c r="F9" s="1"/>
      <c r="G9" s="17">
        <v>38990</v>
      </c>
      <c r="H9" s="17">
        <v>38625</v>
      </c>
      <c r="I9" s="3"/>
      <c r="J9" s="17">
        <v>38990</v>
      </c>
      <c r="K9" s="17">
        <v>38625</v>
      </c>
      <c r="L9" s="1"/>
    </row>
    <row r="10" spans="1:12" ht="12.75">
      <c r="A10" s="1"/>
      <c r="B10" s="1"/>
      <c r="C10" s="1"/>
      <c r="D10" s="1"/>
      <c r="E10" s="1"/>
      <c r="F10" s="1"/>
      <c r="G10" s="3" t="s">
        <v>34</v>
      </c>
      <c r="H10" s="3" t="s">
        <v>34</v>
      </c>
      <c r="I10" s="3"/>
      <c r="J10" s="3" t="s">
        <v>34</v>
      </c>
      <c r="K10" s="3" t="s">
        <v>34</v>
      </c>
      <c r="L10" s="1"/>
    </row>
    <row r="11" spans="1:12" ht="12.75">
      <c r="A11" s="1"/>
      <c r="B11" s="1"/>
      <c r="C11" s="1"/>
      <c r="D11" s="1"/>
      <c r="E11" s="1"/>
      <c r="F11" s="1"/>
      <c r="G11" s="3"/>
      <c r="H11" s="3" t="s">
        <v>395</v>
      </c>
      <c r="I11" s="3"/>
      <c r="J11" s="3"/>
      <c r="K11" s="3" t="s">
        <v>395</v>
      </c>
      <c r="L11" s="1"/>
    </row>
    <row r="12" spans="1:12" ht="12.75">
      <c r="A12" s="37" t="s">
        <v>400</v>
      </c>
      <c r="B12" s="1"/>
      <c r="C12" s="1"/>
      <c r="D12" s="1"/>
      <c r="E12" s="1"/>
      <c r="F12" s="1"/>
      <c r="G12" s="3"/>
      <c r="H12" s="3"/>
      <c r="I12" s="3"/>
      <c r="J12" s="3"/>
      <c r="K12" s="3"/>
      <c r="L12" s="1"/>
    </row>
    <row r="13" spans="1:15" ht="12.75">
      <c r="A13" s="1" t="s">
        <v>55</v>
      </c>
      <c r="B13" s="1"/>
      <c r="C13" s="1"/>
      <c r="D13" s="1"/>
      <c r="E13" s="1"/>
      <c r="F13" s="1"/>
      <c r="G13" s="12">
        <v>15682</v>
      </c>
      <c r="H13" s="12">
        <v>17042</v>
      </c>
      <c r="I13" s="1"/>
      <c r="J13" s="12">
        <v>42724</v>
      </c>
      <c r="K13" s="12">
        <v>44532</v>
      </c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5" t="s">
        <v>28</v>
      </c>
      <c r="H14" s="5" t="s">
        <v>28</v>
      </c>
      <c r="I14" s="1"/>
      <c r="J14" s="5" t="s">
        <v>28</v>
      </c>
      <c r="K14" s="5"/>
      <c r="L14" s="1"/>
      <c r="M14" s="1"/>
      <c r="N14" s="1"/>
      <c r="O14" s="1"/>
    </row>
    <row r="15" spans="1:15" ht="12.75">
      <c r="A15" s="1" t="s">
        <v>234</v>
      </c>
      <c r="B15" s="1"/>
      <c r="C15" s="1"/>
      <c r="D15" s="1"/>
      <c r="E15" s="1"/>
      <c r="F15" s="1"/>
      <c r="G15" s="5">
        <v>564</v>
      </c>
      <c r="H15" s="5">
        <v>270</v>
      </c>
      <c r="I15" s="1"/>
      <c r="J15" s="5">
        <v>923</v>
      </c>
      <c r="K15" s="5">
        <v>2439</v>
      </c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5"/>
      <c r="H16" s="5"/>
      <c r="I16" s="1"/>
      <c r="J16" s="5"/>
      <c r="K16" s="5"/>
      <c r="L16" s="1"/>
      <c r="M16" s="1"/>
      <c r="N16" s="1"/>
      <c r="O16" s="1"/>
    </row>
    <row r="17" spans="1:15" ht="12.75">
      <c r="A17" s="1" t="s">
        <v>435</v>
      </c>
      <c r="B17" s="1"/>
      <c r="C17" s="1"/>
      <c r="D17" s="1"/>
      <c r="E17" s="1"/>
      <c r="F17" s="1"/>
      <c r="G17" s="5">
        <v>10717</v>
      </c>
      <c r="H17" s="5">
        <v>0</v>
      </c>
      <c r="I17" s="1"/>
      <c r="J17" s="5">
        <v>10717</v>
      </c>
      <c r="K17" s="5">
        <v>0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5"/>
      <c r="H18" s="5"/>
      <c r="I18" s="1"/>
      <c r="J18" s="5"/>
      <c r="K18" s="5"/>
      <c r="L18" s="1"/>
      <c r="M18" s="1"/>
      <c r="N18" s="1"/>
      <c r="O18" s="1"/>
    </row>
    <row r="19" spans="1:15" ht="12.75">
      <c r="A19" s="1" t="s">
        <v>235</v>
      </c>
      <c r="B19" s="1"/>
      <c r="C19" s="1"/>
      <c r="D19" s="1"/>
      <c r="E19" s="1"/>
      <c r="F19" s="1"/>
      <c r="G19" s="5">
        <v>-336</v>
      </c>
      <c r="H19" s="5">
        <v>-283</v>
      </c>
      <c r="I19" s="1"/>
      <c r="J19" s="5">
        <v>-975</v>
      </c>
      <c r="K19" s="5">
        <v>-876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5"/>
      <c r="H20" s="5"/>
      <c r="I20" s="1"/>
      <c r="J20" s="5"/>
      <c r="K20" s="5"/>
      <c r="L20" s="1"/>
      <c r="M20" s="1"/>
      <c r="N20" s="1"/>
      <c r="O20" s="1"/>
    </row>
    <row r="21" spans="1:15" ht="12.75">
      <c r="A21" s="1" t="s">
        <v>359</v>
      </c>
      <c r="B21" s="1"/>
      <c r="C21" s="1"/>
      <c r="D21" s="1"/>
      <c r="E21" s="1"/>
      <c r="F21" s="1"/>
      <c r="G21" s="5">
        <v>-15063</v>
      </c>
      <c r="H21" s="5">
        <v>-15812</v>
      </c>
      <c r="I21" s="1"/>
      <c r="J21" s="5">
        <v>-41455</v>
      </c>
      <c r="K21" s="5">
        <v>-41804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5"/>
      <c r="H22" s="5"/>
      <c r="I22" s="1"/>
      <c r="J22" s="5"/>
      <c r="K22" s="5"/>
      <c r="L22" s="1"/>
      <c r="M22" s="1"/>
      <c r="N22" s="1"/>
      <c r="O22" s="1"/>
    </row>
    <row r="23" spans="1:15" ht="12.75">
      <c r="A23" s="1" t="s">
        <v>56</v>
      </c>
      <c r="B23" s="1"/>
      <c r="C23" s="1"/>
      <c r="D23" s="1"/>
      <c r="E23" s="1"/>
      <c r="F23" s="1"/>
      <c r="G23" s="6">
        <v>-1406</v>
      </c>
      <c r="H23" s="6">
        <v>-1182</v>
      </c>
      <c r="I23" s="1"/>
      <c r="J23" s="6">
        <v>-3673</v>
      </c>
      <c r="K23" s="6">
        <v>-2863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 t="s">
        <v>173</v>
      </c>
      <c r="B25" s="1"/>
      <c r="C25" s="1"/>
      <c r="D25" s="1"/>
      <c r="E25" s="1"/>
      <c r="F25" s="1"/>
      <c r="G25" s="7">
        <f>SUM(G13:G23)</f>
        <v>10158</v>
      </c>
      <c r="H25" s="7">
        <f>SUM(H13:H23)</f>
        <v>35</v>
      </c>
      <c r="I25" s="1"/>
      <c r="J25" s="7">
        <f>SUM(J13:J23)</f>
        <v>8261</v>
      </c>
      <c r="K25" s="7">
        <f>SUM(K13:K23)</f>
        <v>1428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7"/>
      <c r="H26" s="7"/>
      <c r="I26" s="1"/>
      <c r="J26" s="7"/>
      <c r="K26" s="7"/>
      <c r="L26" s="1"/>
      <c r="M26" s="1"/>
      <c r="N26" s="1"/>
      <c r="O26" s="1"/>
    </row>
    <row r="27" spans="1:15" ht="12.75">
      <c r="A27" s="1" t="s">
        <v>90</v>
      </c>
      <c r="B27" s="1"/>
      <c r="C27" s="1"/>
      <c r="D27" s="1"/>
      <c r="E27" s="1"/>
      <c r="F27" s="1"/>
      <c r="G27" s="8">
        <v>3</v>
      </c>
      <c r="H27" s="8">
        <v>-47</v>
      </c>
      <c r="I27" s="1"/>
      <c r="J27" s="8">
        <v>9</v>
      </c>
      <c r="K27" s="8">
        <v>-56</v>
      </c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2" ht="12.75">
      <c r="A29" s="2" t="s">
        <v>250</v>
      </c>
      <c r="G29" s="16">
        <f>+G25+G27</f>
        <v>10161</v>
      </c>
      <c r="H29" s="16">
        <f>+H25+H27</f>
        <v>-12</v>
      </c>
      <c r="J29" s="16">
        <f>+J25+J27</f>
        <v>8270</v>
      </c>
      <c r="K29" s="16">
        <f>+K25+K27</f>
        <v>1372</v>
      </c>
      <c r="L29" s="1"/>
    </row>
    <row r="30" spans="1:12" ht="12.75">
      <c r="A30" s="2"/>
      <c r="G30" s="16"/>
      <c r="H30" s="16"/>
      <c r="J30" s="16"/>
      <c r="K30" s="16"/>
      <c r="L30" s="1"/>
    </row>
    <row r="31" spans="1:12" ht="12.75">
      <c r="A31" s="37" t="s">
        <v>401</v>
      </c>
      <c r="G31" s="1"/>
      <c r="H31" s="1"/>
      <c r="J31" s="1"/>
      <c r="K31" s="1"/>
      <c r="L31" s="1"/>
    </row>
    <row r="32" spans="1:12" ht="12.75">
      <c r="A32" s="2" t="s">
        <v>434</v>
      </c>
      <c r="G32" s="7">
        <v>1351</v>
      </c>
      <c r="H32" s="7">
        <v>353</v>
      </c>
      <c r="I32" s="50"/>
      <c r="J32" s="7">
        <v>4528</v>
      </c>
      <c r="K32" s="7">
        <v>901</v>
      </c>
      <c r="L32" s="1"/>
    </row>
    <row r="33" spans="1:12" ht="12.75">
      <c r="A33" s="59"/>
      <c r="G33" s="46"/>
      <c r="H33" s="46"/>
      <c r="J33" s="46"/>
      <c r="K33" s="46"/>
      <c r="L33" s="1"/>
    </row>
    <row r="34" spans="1:12" ht="13.5" thickBot="1">
      <c r="A34" s="2" t="s">
        <v>245</v>
      </c>
      <c r="B34" s="1"/>
      <c r="C34" s="1"/>
      <c r="D34" s="1"/>
      <c r="E34" s="1"/>
      <c r="F34" s="1"/>
      <c r="G34" s="47">
        <f>+G29+G32</f>
        <v>11512</v>
      </c>
      <c r="H34" s="47">
        <f>+H29+H32</f>
        <v>341</v>
      </c>
      <c r="I34" s="1"/>
      <c r="J34" s="47">
        <f>+J29+J32</f>
        <v>12798</v>
      </c>
      <c r="K34" s="47">
        <f>+K29+K32</f>
        <v>2273</v>
      </c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 t="s">
        <v>246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247</v>
      </c>
      <c r="B37" s="1"/>
      <c r="C37" s="1"/>
      <c r="D37" s="1"/>
      <c r="E37" s="1"/>
      <c r="F37" s="1"/>
      <c r="G37" s="7">
        <v>5565</v>
      </c>
      <c r="H37" s="7">
        <v>265</v>
      </c>
      <c r="I37" s="1"/>
      <c r="J37" s="7">
        <v>5643</v>
      </c>
      <c r="K37" s="7">
        <v>1525</v>
      </c>
      <c r="L37" s="1"/>
    </row>
    <row r="38" spans="1:12" ht="12.75">
      <c r="A38" s="1" t="s">
        <v>248</v>
      </c>
      <c r="B38" s="1"/>
      <c r="C38" s="1"/>
      <c r="D38" s="1"/>
      <c r="E38" s="1"/>
      <c r="F38" s="1"/>
      <c r="G38" s="7">
        <v>5947</v>
      </c>
      <c r="H38" s="7">
        <v>76</v>
      </c>
      <c r="I38" s="1"/>
      <c r="J38" s="7">
        <v>7155</v>
      </c>
      <c r="K38" s="7">
        <v>748</v>
      </c>
      <c r="L38" s="1"/>
    </row>
    <row r="39" spans="1:12" ht="12.75">
      <c r="A39" s="1"/>
      <c r="B39" s="1"/>
      <c r="C39" s="1"/>
      <c r="D39" s="1"/>
      <c r="E39" s="1"/>
      <c r="F39" s="1"/>
      <c r="G39" s="15"/>
      <c r="H39" s="15"/>
      <c r="I39" s="1"/>
      <c r="J39" s="15"/>
      <c r="K39" s="15"/>
      <c r="L39" s="1"/>
    </row>
    <row r="40" spans="1:12" ht="13.5" thickBot="1">
      <c r="A40" s="1"/>
      <c r="B40" s="1"/>
      <c r="C40" s="1"/>
      <c r="D40" s="1"/>
      <c r="E40" s="1"/>
      <c r="F40" s="1"/>
      <c r="G40" s="9">
        <f>+G37+G38</f>
        <v>11512</v>
      </c>
      <c r="H40" s="9">
        <f>+H37+H38</f>
        <v>341</v>
      </c>
      <c r="I40" s="1"/>
      <c r="J40" s="9">
        <f>+J37+J38</f>
        <v>12798</v>
      </c>
      <c r="K40" s="9">
        <f>+K37+K38</f>
        <v>2273</v>
      </c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2" t="s">
        <v>249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420</v>
      </c>
      <c r="B43" s="1"/>
      <c r="C43" s="1"/>
      <c r="D43" s="1"/>
      <c r="E43" s="1"/>
      <c r="F43" s="1"/>
      <c r="G43" s="49">
        <f>+NOTES!F369</f>
        <v>5.209578236022685</v>
      </c>
      <c r="H43" s="49">
        <f>+NOTES!G369</f>
        <v>0.06993465480691478</v>
      </c>
      <c r="I43" s="1"/>
      <c r="J43" s="49">
        <f>+NOTES!H369</f>
        <v>3.3141476895625024</v>
      </c>
      <c r="K43" s="49">
        <f>+NOTES!I369</f>
        <v>1.2415152178673088</v>
      </c>
      <c r="L43" s="1"/>
    </row>
    <row r="44" spans="1:12" ht="12.75">
      <c r="A44" s="1" t="s">
        <v>436</v>
      </c>
      <c r="B44" s="1"/>
      <c r="C44" s="1"/>
      <c r="D44" s="1"/>
      <c r="E44" s="1"/>
      <c r="F44" s="1"/>
      <c r="G44" s="49">
        <f>+NOTES!F370</f>
        <v>0.8811194889289673</v>
      </c>
      <c r="H44" s="49">
        <f>+NOTES!G370</f>
        <v>0.23165854404790526</v>
      </c>
      <c r="I44" s="1"/>
      <c r="J44" s="49">
        <f>+NOTES!H370</f>
        <v>2.956184922042455</v>
      </c>
      <c r="K44" s="49">
        <f>+NOTES!I370</f>
        <v>0.5922925333917233</v>
      </c>
      <c r="L44" s="1"/>
    </row>
    <row r="45" spans="1:12" ht="12.75">
      <c r="A45" s="1"/>
      <c r="B45" s="1"/>
      <c r="C45" s="1"/>
      <c r="D45" s="1"/>
      <c r="E45" s="1"/>
      <c r="F45" s="1"/>
      <c r="G45" s="48"/>
      <c r="H45" s="45"/>
      <c r="I45" s="1"/>
      <c r="J45" s="48"/>
      <c r="K45" s="45"/>
      <c r="L45" s="1"/>
    </row>
    <row r="46" spans="1:12" ht="13.5" thickBot="1">
      <c r="A46" s="1" t="s">
        <v>421</v>
      </c>
      <c r="B46" s="1"/>
      <c r="C46" s="1"/>
      <c r="D46" s="1"/>
      <c r="E46" s="1"/>
      <c r="F46" s="1"/>
      <c r="G46" s="43">
        <f>+G43+G44</f>
        <v>6.090697724951653</v>
      </c>
      <c r="H46" s="51">
        <f>+H43+H44</f>
        <v>0.30159319885482005</v>
      </c>
      <c r="I46" s="1"/>
      <c r="J46" s="51">
        <f>+J43+J44</f>
        <v>6.270332611604958</v>
      </c>
      <c r="K46" s="51">
        <f>+K43+K44</f>
        <v>1.833807751259032</v>
      </c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1" ht="13.5" thickBot="1">
      <c r="A48" s="1" t="s">
        <v>26</v>
      </c>
      <c r="B48" s="1"/>
      <c r="C48" s="1"/>
      <c r="D48" s="1"/>
      <c r="E48" s="1"/>
      <c r="F48" s="1"/>
      <c r="G48" s="67" t="s">
        <v>27</v>
      </c>
      <c r="H48" s="67" t="s">
        <v>27</v>
      </c>
      <c r="I48" s="1"/>
      <c r="J48" s="67" t="s">
        <v>27</v>
      </c>
      <c r="K48" s="67" t="s">
        <v>27</v>
      </c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188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28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7"/>
      <c r="H52" s="1"/>
      <c r="I52" s="1"/>
      <c r="J52" s="1"/>
      <c r="K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</sheetData>
  <printOptions/>
  <pageMargins left="0.35" right="0.33" top="0.64" bottom="0.53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workbookViewId="0" topLeftCell="A1">
      <selection activeCell="I71" sqref="I71"/>
    </sheetView>
  </sheetViews>
  <sheetFormatPr defaultColWidth="9.140625" defaultRowHeight="12.75"/>
  <cols>
    <col min="6" max="6" width="22.8515625" style="0" customWidth="1"/>
    <col min="7" max="7" width="13.57421875" style="0" customWidth="1"/>
    <col min="8" max="8" width="8.7109375" style="0" customWidth="1"/>
    <col min="9" max="9" width="12.7109375" style="0" customWidth="1"/>
  </cols>
  <sheetData>
    <row r="1" spans="1:10" ht="12.75">
      <c r="A1" s="2" t="s">
        <v>35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73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7:9" ht="12.75">
      <c r="G5" s="3" t="s">
        <v>36</v>
      </c>
      <c r="H5" s="3"/>
      <c r="I5" s="3" t="s">
        <v>36</v>
      </c>
    </row>
    <row r="6" spans="7:9" ht="12.75">
      <c r="G6" s="3" t="s">
        <v>37</v>
      </c>
      <c r="H6" s="3"/>
      <c r="I6" s="3" t="s">
        <v>40</v>
      </c>
    </row>
    <row r="7" spans="7:9" ht="12.75">
      <c r="G7" s="3" t="s">
        <v>38</v>
      </c>
      <c r="H7" s="3"/>
      <c r="I7" s="3" t="s">
        <v>41</v>
      </c>
    </row>
    <row r="8" spans="7:9" ht="12.75">
      <c r="G8" s="3" t="s">
        <v>39</v>
      </c>
      <c r="H8" s="3"/>
      <c r="I8" s="3" t="s">
        <v>42</v>
      </c>
    </row>
    <row r="9" spans="7:9" ht="12.75">
      <c r="G9" s="18" t="s">
        <v>2</v>
      </c>
      <c r="H9" s="3"/>
      <c r="I9" s="18" t="s">
        <v>184</v>
      </c>
    </row>
    <row r="10" spans="7:9" ht="12.75">
      <c r="G10" s="3" t="s">
        <v>34</v>
      </c>
      <c r="H10" s="3"/>
      <c r="I10" s="3" t="s">
        <v>34</v>
      </c>
    </row>
    <row r="11" spans="1:9" ht="12.75">
      <c r="A11" s="1"/>
      <c r="B11" s="1"/>
      <c r="C11" s="1"/>
      <c r="D11" s="1"/>
      <c r="E11" s="1"/>
      <c r="F11" s="1"/>
      <c r="G11" s="3"/>
      <c r="H11" s="3"/>
      <c r="I11" s="3" t="s">
        <v>355</v>
      </c>
    </row>
    <row r="12" spans="1:9" ht="12.75">
      <c r="A12" s="2" t="s">
        <v>209</v>
      </c>
      <c r="B12" s="1"/>
      <c r="C12" s="1"/>
      <c r="D12" s="1"/>
      <c r="E12" s="1"/>
      <c r="F12" s="1"/>
      <c r="G12" s="34"/>
      <c r="H12" s="3"/>
      <c r="I12" s="3"/>
    </row>
    <row r="13" spans="1:9" ht="12.75">
      <c r="A13" s="2" t="s">
        <v>216</v>
      </c>
      <c r="B13" s="1"/>
      <c r="C13" s="1"/>
      <c r="D13" s="1"/>
      <c r="E13" s="1"/>
      <c r="F13" s="1"/>
      <c r="G13" s="41"/>
      <c r="H13" s="3"/>
      <c r="I13" s="41"/>
    </row>
    <row r="14" spans="1:9" ht="12.75">
      <c r="A14" s="1" t="s">
        <v>74</v>
      </c>
      <c r="B14" s="1"/>
      <c r="C14" s="1"/>
      <c r="D14" s="1"/>
      <c r="E14" s="1"/>
      <c r="F14" s="1"/>
      <c r="G14" s="5">
        <v>18147</v>
      </c>
      <c r="H14" s="7"/>
      <c r="I14" s="5">
        <v>28148</v>
      </c>
    </row>
    <row r="15" spans="1:9" ht="12.75">
      <c r="A15" s="1" t="s">
        <v>265</v>
      </c>
      <c r="B15" s="1"/>
      <c r="C15" s="1"/>
      <c r="D15" s="1"/>
      <c r="E15" s="1"/>
      <c r="F15" s="1"/>
      <c r="G15" s="5">
        <v>1214</v>
      </c>
      <c r="H15" s="7"/>
      <c r="I15" s="5">
        <v>4744</v>
      </c>
    </row>
    <row r="16" spans="1:9" ht="12.75">
      <c r="A16" s="1" t="s">
        <v>75</v>
      </c>
      <c r="B16" s="1"/>
      <c r="C16" s="1"/>
      <c r="D16" s="1"/>
      <c r="E16" s="1"/>
      <c r="F16" s="1"/>
      <c r="G16" s="5">
        <v>0</v>
      </c>
      <c r="H16" s="7"/>
      <c r="I16" s="5">
        <v>2872</v>
      </c>
    </row>
    <row r="17" spans="1:9" ht="12.75">
      <c r="A17" s="1" t="s">
        <v>76</v>
      </c>
      <c r="B17" s="1"/>
      <c r="C17" s="1"/>
      <c r="D17" s="1"/>
      <c r="E17" s="1"/>
      <c r="F17" s="1"/>
      <c r="G17" s="5">
        <v>1419</v>
      </c>
      <c r="H17" s="7"/>
      <c r="I17" s="5">
        <v>1491</v>
      </c>
    </row>
    <row r="18" spans="1:9" ht="12.75">
      <c r="A18" s="1" t="s">
        <v>77</v>
      </c>
      <c r="B18" s="1"/>
      <c r="C18" s="1"/>
      <c r="D18" s="1"/>
      <c r="E18" s="1"/>
      <c r="F18" s="1"/>
      <c r="G18" s="5">
        <v>14</v>
      </c>
      <c r="H18" s="7"/>
      <c r="I18" s="5">
        <v>224</v>
      </c>
    </row>
    <row r="19" spans="1:9" ht="12.75">
      <c r="A19" s="1" t="s">
        <v>160</v>
      </c>
      <c r="B19" s="1"/>
      <c r="C19" s="1"/>
      <c r="D19" s="1"/>
      <c r="E19" s="1"/>
      <c r="F19" s="1"/>
      <c r="G19" s="5">
        <v>341</v>
      </c>
      <c r="H19" s="7"/>
      <c r="I19" s="5">
        <v>404</v>
      </c>
    </row>
    <row r="20" spans="1:9" ht="12.75">
      <c r="A20" s="1" t="s">
        <v>78</v>
      </c>
      <c r="B20" s="1"/>
      <c r="C20" s="1"/>
      <c r="D20" s="1"/>
      <c r="E20" s="1"/>
      <c r="F20" s="1"/>
      <c r="G20" s="5">
        <v>622</v>
      </c>
      <c r="H20" s="7"/>
      <c r="I20" s="5">
        <v>3410</v>
      </c>
    </row>
    <row r="21" spans="1:9" ht="12.75">
      <c r="A21" s="1" t="s">
        <v>79</v>
      </c>
      <c r="B21" s="1"/>
      <c r="C21" s="1"/>
      <c r="D21" s="1"/>
      <c r="E21" s="1"/>
      <c r="F21" s="1"/>
      <c r="G21" s="6">
        <v>23202</v>
      </c>
      <c r="H21" s="10"/>
      <c r="I21" s="6">
        <v>22103</v>
      </c>
    </row>
    <row r="22" spans="1:9" ht="12.75">
      <c r="A22" s="1"/>
      <c r="B22" s="1"/>
      <c r="C22" s="1"/>
      <c r="D22" s="1"/>
      <c r="E22" s="1"/>
      <c r="F22" s="1"/>
      <c r="G22" s="13">
        <f>SUM(G14:G21)</f>
        <v>44959</v>
      </c>
      <c r="H22" s="10"/>
      <c r="I22" s="13">
        <f>SUM(I14:I21)</f>
        <v>63396</v>
      </c>
    </row>
    <row r="23" spans="1:9" ht="12.75">
      <c r="A23" s="1"/>
      <c r="B23" s="1"/>
      <c r="C23" s="1"/>
      <c r="D23" s="1"/>
      <c r="E23" s="1"/>
      <c r="F23" s="1"/>
      <c r="G23" s="7"/>
      <c r="H23" s="10"/>
      <c r="I23" s="7"/>
    </row>
    <row r="24" spans="1:9" ht="12.75">
      <c r="A24" s="2" t="s">
        <v>215</v>
      </c>
      <c r="B24" s="1"/>
      <c r="C24" s="1"/>
      <c r="D24" s="1"/>
      <c r="E24" s="1"/>
      <c r="F24" s="1"/>
      <c r="G24" s="7"/>
      <c r="H24" s="10"/>
      <c r="I24" s="7"/>
    </row>
    <row r="25" spans="1:9" ht="12.75">
      <c r="A25" s="1" t="s">
        <v>60</v>
      </c>
      <c r="D25" s="1"/>
      <c r="E25" s="1"/>
      <c r="F25" s="1"/>
      <c r="G25" s="12">
        <v>37824</v>
      </c>
      <c r="H25" s="10"/>
      <c r="I25" s="12">
        <v>30329</v>
      </c>
    </row>
    <row r="26" spans="1:9" ht="12.75">
      <c r="A26" s="1" t="s">
        <v>49</v>
      </c>
      <c r="B26" s="1"/>
      <c r="D26" s="1"/>
      <c r="E26" s="1"/>
      <c r="F26" s="1"/>
      <c r="G26" s="5">
        <v>6087</v>
      </c>
      <c r="H26" s="10"/>
      <c r="I26" s="5">
        <v>14334</v>
      </c>
    </row>
    <row r="27" spans="1:9" ht="12.75">
      <c r="A27" s="1" t="s">
        <v>50</v>
      </c>
      <c r="B27" s="1"/>
      <c r="D27" s="1"/>
      <c r="E27" s="1"/>
      <c r="F27" s="1"/>
      <c r="G27" s="5">
        <v>19568</v>
      </c>
      <c r="H27" s="10" t="s">
        <v>28</v>
      </c>
      <c r="I27" s="5">
        <v>28931</v>
      </c>
    </row>
    <row r="28" spans="1:9" ht="12.75">
      <c r="A28" s="1" t="s">
        <v>54</v>
      </c>
      <c r="B28" s="1"/>
      <c r="D28" s="1"/>
      <c r="E28" s="1"/>
      <c r="F28" s="1"/>
      <c r="G28" s="5">
        <v>6791</v>
      </c>
      <c r="H28" s="10"/>
      <c r="I28" s="5">
        <v>7821</v>
      </c>
    </row>
    <row r="29" spans="1:9" ht="12.75">
      <c r="A29" s="1" t="s">
        <v>45</v>
      </c>
      <c r="B29" s="1"/>
      <c r="D29" s="1"/>
      <c r="E29" s="1"/>
      <c r="F29" s="1"/>
      <c r="G29" s="5">
        <v>49</v>
      </c>
      <c r="H29" s="10"/>
      <c r="I29" s="5">
        <v>48</v>
      </c>
    </row>
    <row r="30" spans="1:9" ht="12.75">
      <c r="A30" s="1" t="s">
        <v>46</v>
      </c>
      <c r="B30" s="1"/>
      <c r="D30" s="1"/>
      <c r="E30" s="1"/>
      <c r="F30" s="1"/>
      <c r="G30" s="5">
        <v>614</v>
      </c>
      <c r="H30" s="10"/>
      <c r="I30" s="5">
        <v>215</v>
      </c>
    </row>
    <row r="31" spans="1:9" ht="12.75">
      <c r="A31" s="1" t="s">
        <v>161</v>
      </c>
      <c r="B31" s="1"/>
      <c r="D31" s="1"/>
      <c r="E31" s="1"/>
      <c r="F31" s="1"/>
      <c r="G31" s="5">
        <v>19</v>
      </c>
      <c r="H31" s="10"/>
      <c r="I31" s="5">
        <v>342</v>
      </c>
    </row>
    <row r="32" spans="1:9" ht="12.75">
      <c r="A32" s="1" t="s">
        <v>164</v>
      </c>
      <c r="B32" s="1"/>
      <c r="D32" s="1"/>
      <c r="E32" s="1"/>
      <c r="F32" s="1"/>
      <c r="G32" s="5">
        <v>13654</v>
      </c>
      <c r="H32" s="10"/>
      <c r="I32" s="5">
        <v>6671</v>
      </c>
    </row>
    <row r="33" spans="1:9" ht="12.75">
      <c r="A33" s="1" t="s">
        <v>51</v>
      </c>
      <c r="B33" s="1"/>
      <c r="D33" s="1"/>
      <c r="E33" s="1"/>
      <c r="F33" s="1"/>
      <c r="G33" s="6">
        <v>5712</v>
      </c>
      <c r="H33" s="10"/>
      <c r="I33" s="6">
        <v>9565</v>
      </c>
    </row>
    <row r="34" spans="2:9" ht="12.75">
      <c r="B34" s="1"/>
      <c r="C34" s="1"/>
      <c r="D34" s="1"/>
      <c r="E34" s="1"/>
      <c r="F34" s="1"/>
      <c r="G34" s="13">
        <f>SUM(G25:G33)</f>
        <v>90318</v>
      </c>
      <c r="H34" s="10"/>
      <c r="I34" s="13">
        <f>SUM(I25:I33)</f>
        <v>98256</v>
      </c>
    </row>
    <row r="35" spans="1:9" ht="12.75">
      <c r="A35" s="1"/>
      <c r="B35" s="1"/>
      <c r="C35" s="1"/>
      <c r="D35" s="1"/>
      <c r="E35" s="1"/>
      <c r="F35" s="1"/>
      <c r="G35" s="7"/>
      <c r="H35" s="10"/>
      <c r="I35" s="7"/>
    </row>
    <row r="36" spans="1:9" ht="12.75">
      <c r="A36" s="1"/>
      <c r="B36" s="1"/>
      <c r="C36" s="1"/>
      <c r="D36" s="1"/>
      <c r="E36" s="1"/>
      <c r="F36" s="1"/>
      <c r="G36" s="15"/>
      <c r="H36" s="10"/>
      <c r="I36" s="15"/>
    </row>
    <row r="37" spans="1:9" ht="13.5" thickBot="1">
      <c r="A37" s="2" t="s">
        <v>236</v>
      </c>
      <c r="B37" s="1"/>
      <c r="C37" s="1"/>
      <c r="D37" s="1"/>
      <c r="E37" s="1"/>
      <c r="F37" s="1"/>
      <c r="G37" s="42">
        <f>+G34+G22</f>
        <v>135277</v>
      </c>
      <c r="H37" s="10"/>
      <c r="I37" s="42">
        <f>+I34+I22</f>
        <v>161652</v>
      </c>
    </row>
    <row r="38" spans="1:9" ht="12.75">
      <c r="A38" s="1"/>
      <c r="B38" s="1"/>
      <c r="C38" s="1"/>
      <c r="D38" s="1"/>
      <c r="E38" s="1"/>
      <c r="F38" s="1"/>
      <c r="G38" s="7"/>
      <c r="H38" s="10"/>
      <c r="I38" s="7"/>
    </row>
    <row r="39" spans="1:9" ht="12.75">
      <c r="A39" s="1"/>
      <c r="B39" s="1"/>
      <c r="C39" s="1"/>
      <c r="D39" s="1"/>
      <c r="E39" s="1"/>
      <c r="F39" s="1"/>
      <c r="G39" s="7"/>
      <c r="H39" s="10"/>
      <c r="I39" s="7"/>
    </row>
    <row r="40" spans="1:9" ht="12.75">
      <c r="A40" s="2" t="s">
        <v>210</v>
      </c>
      <c r="B40" s="1"/>
      <c r="C40" s="1"/>
      <c r="D40" s="1"/>
      <c r="E40" s="1"/>
      <c r="F40" s="1"/>
      <c r="G40" s="7"/>
      <c r="H40" s="10"/>
      <c r="I40" s="7"/>
    </row>
    <row r="41" spans="1:9" ht="12.75">
      <c r="A41" s="2" t="s">
        <v>211</v>
      </c>
      <c r="B41" s="1"/>
      <c r="C41" s="1"/>
      <c r="D41" s="1"/>
      <c r="E41" s="1"/>
      <c r="F41" s="1"/>
      <c r="G41" s="7"/>
      <c r="H41" s="10"/>
      <c r="I41" s="7"/>
    </row>
    <row r="42" spans="1:9" ht="12.75">
      <c r="A42" s="1" t="s">
        <v>212</v>
      </c>
      <c r="B42" s="1"/>
      <c r="C42" s="1"/>
      <c r="D42" s="1"/>
      <c r="E42" s="1"/>
      <c r="F42" s="1"/>
      <c r="G42" s="12">
        <v>51499</v>
      </c>
      <c r="H42" s="10"/>
      <c r="I42" s="12">
        <v>51195</v>
      </c>
    </row>
    <row r="43" spans="1:9" ht="12.75">
      <c r="A43" s="1" t="s">
        <v>217</v>
      </c>
      <c r="B43" s="1"/>
      <c r="C43" s="1"/>
      <c r="D43" s="1"/>
      <c r="E43" s="1"/>
      <c r="F43" s="1"/>
      <c r="G43" s="5">
        <v>36463</v>
      </c>
      <c r="H43" s="10"/>
      <c r="I43" s="5">
        <v>35147</v>
      </c>
    </row>
    <row r="44" spans="1:9" ht="12.75">
      <c r="A44" s="1" t="s">
        <v>57</v>
      </c>
      <c r="C44" s="1"/>
      <c r="D44" s="1"/>
      <c r="E44" s="1"/>
      <c r="F44" s="1"/>
      <c r="G44" s="5">
        <v>7737</v>
      </c>
      <c r="H44" s="10"/>
      <c r="I44" s="5">
        <v>7737</v>
      </c>
    </row>
    <row r="45" spans="1:9" ht="12.75">
      <c r="A45" s="1" t="s">
        <v>58</v>
      </c>
      <c r="C45" s="1"/>
      <c r="D45" s="1"/>
      <c r="E45" s="1"/>
      <c r="F45" s="1"/>
      <c r="G45" s="5">
        <v>-295</v>
      </c>
      <c r="H45" s="10"/>
      <c r="I45" s="5">
        <v>-6</v>
      </c>
    </row>
    <row r="46" spans="1:9" ht="12.75">
      <c r="A46" s="1" t="s">
        <v>59</v>
      </c>
      <c r="C46" s="1"/>
      <c r="D46" s="1"/>
      <c r="E46" s="1"/>
      <c r="F46" s="1"/>
      <c r="G46" s="5">
        <v>-69324</v>
      </c>
      <c r="H46" s="10"/>
      <c r="I46" s="5">
        <f>-73650+374</f>
        <v>-73276</v>
      </c>
    </row>
    <row r="47" spans="1:9" ht="12.75">
      <c r="A47" s="1"/>
      <c r="C47" s="1"/>
      <c r="D47" s="1"/>
      <c r="E47" s="1"/>
      <c r="F47" s="1"/>
      <c r="G47" s="12">
        <f>SUM(G42:G46)</f>
        <v>26080</v>
      </c>
      <c r="H47" s="10"/>
      <c r="I47" s="12">
        <f>SUM(I42:I46)</f>
        <v>20797</v>
      </c>
    </row>
    <row r="48" spans="1:9" ht="12.75">
      <c r="A48" s="1" t="s">
        <v>225</v>
      </c>
      <c r="B48" s="1"/>
      <c r="C48" s="1"/>
      <c r="D48" s="1"/>
      <c r="E48" s="1"/>
      <c r="F48" s="1"/>
      <c r="G48" s="6">
        <v>9020</v>
      </c>
      <c r="H48" s="10"/>
      <c r="I48" s="6">
        <v>1865</v>
      </c>
    </row>
    <row r="49" spans="1:9" ht="12.75">
      <c r="A49" s="1" t="s">
        <v>224</v>
      </c>
      <c r="B49" s="1"/>
      <c r="C49" s="1"/>
      <c r="D49" s="1"/>
      <c r="E49" s="1"/>
      <c r="F49" s="1"/>
      <c r="G49" s="13">
        <f>+G47+G48</f>
        <v>35100</v>
      </c>
      <c r="H49" s="10"/>
      <c r="I49" s="13">
        <f>+I47+I48</f>
        <v>22662</v>
      </c>
    </row>
    <row r="50" spans="1:9" ht="12.75">
      <c r="A50" s="1"/>
      <c r="B50" s="1"/>
      <c r="C50" s="1"/>
      <c r="D50" s="1"/>
      <c r="E50" s="1"/>
      <c r="F50" s="1"/>
      <c r="G50" s="7"/>
      <c r="H50" s="10"/>
      <c r="I50" s="7"/>
    </row>
    <row r="51" spans="1:9" ht="12.75">
      <c r="A51" s="2" t="s">
        <v>214</v>
      </c>
      <c r="B51" s="1"/>
      <c r="C51" s="1"/>
      <c r="D51" s="1"/>
      <c r="E51" s="1"/>
      <c r="F51" s="1"/>
      <c r="G51" s="7"/>
      <c r="H51" s="10"/>
      <c r="I51" s="7"/>
    </row>
    <row r="52" spans="1:9" ht="12.75">
      <c r="A52" s="1" t="s">
        <v>218</v>
      </c>
      <c r="B52" s="1"/>
      <c r="C52" s="1"/>
      <c r="D52" s="1"/>
      <c r="E52" s="1"/>
      <c r="F52" s="1"/>
      <c r="G52" s="12">
        <v>40386</v>
      </c>
      <c r="H52" s="10"/>
      <c r="I52" s="12">
        <v>71785</v>
      </c>
    </row>
    <row r="53" spans="1:9" ht="12.75">
      <c r="A53" s="1" t="s">
        <v>217</v>
      </c>
      <c r="B53" s="1"/>
      <c r="C53" s="1"/>
      <c r="D53" s="1"/>
      <c r="E53" s="1"/>
      <c r="F53" s="1"/>
      <c r="G53" s="5">
        <v>4416</v>
      </c>
      <c r="H53" s="10"/>
      <c r="I53" s="5">
        <v>5555</v>
      </c>
    </row>
    <row r="54" spans="1:9" ht="12.75">
      <c r="A54" s="1" t="s">
        <v>219</v>
      </c>
      <c r="B54" s="1"/>
      <c r="C54" s="1"/>
      <c r="D54" s="1"/>
      <c r="E54" s="1"/>
      <c r="F54" s="1"/>
      <c r="G54" s="5">
        <v>333</v>
      </c>
      <c r="H54" s="10"/>
      <c r="I54" s="5">
        <v>248</v>
      </c>
    </row>
    <row r="55" spans="1:9" ht="12.75">
      <c r="A55" s="1" t="s">
        <v>220</v>
      </c>
      <c r="B55" s="1"/>
      <c r="C55" s="1"/>
      <c r="D55" s="1"/>
      <c r="E55" s="1"/>
      <c r="F55" s="1"/>
      <c r="G55" s="6">
        <v>525</v>
      </c>
      <c r="H55" s="10"/>
      <c r="I55" s="6">
        <v>634</v>
      </c>
    </row>
    <row r="56" spans="1:9" ht="12.75">
      <c r="A56" s="1"/>
      <c r="B56" s="1"/>
      <c r="C56" s="1"/>
      <c r="D56" s="1"/>
      <c r="E56" s="1"/>
      <c r="F56" s="1"/>
      <c r="G56" s="13">
        <f>SUM(G52:G55)</f>
        <v>45660</v>
      </c>
      <c r="H56" s="10"/>
      <c r="I56" s="13">
        <f>SUM(I52:I55)</f>
        <v>78222</v>
      </c>
    </row>
    <row r="57" spans="1:9" ht="12.75">
      <c r="A57" s="1"/>
      <c r="B57" s="1"/>
      <c r="C57" s="1"/>
      <c r="D57" s="1"/>
      <c r="E57" s="1"/>
      <c r="F57" s="1"/>
      <c r="G57" s="7"/>
      <c r="H57" s="10"/>
      <c r="I57" s="7"/>
    </row>
    <row r="58" spans="1:9" ht="12.75">
      <c r="A58" s="2" t="s">
        <v>213</v>
      </c>
      <c r="B58" s="1"/>
      <c r="C58" s="1"/>
      <c r="D58" s="1"/>
      <c r="E58" s="1"/>
      <c r="F58" s="1"/>
      <c r="G58" s="7"/>
      <c r="H58" s="10"/>
      <c r="I58" s="7"/>
    </row>
    <row r="59" spans="1:9" ht="12.75">
      <c r="A59" s="1" t="s">
        <v>52</v>
      </c>
      <c r="C59" s="1"/>
      <c r="D59" s="1"/>
      <c r="E59" s="1"/>
      <c r="F59" s="1"/>
      <c r="G59" s="12">
        <v>9134</v>
      </c>
      <c r="H59" s="10"/>
      <c r="I59" s="12">
        <v>16771</v>
      </c>
    </row>
    <row r="60" spans="1:9" ht="12.75">
      <c r="A60" s="1" t="s">
        <v>53</v>
      </c>
      <c r="C60" s="1"/>
      <c r="D60" s="1"/>
      <c r="E60" s="1"/>
      <c r="F60" s="1"/>
      <c r="G60" s="5">
        <v>22807</v>
      </c>
      <c r="H60" s="10"/>
      <c r="I60" s="5">
        <v>28271</v>
      </c>
    </row>
    <row r="61" spans="1:9" ht="12.75">
      <c r="A61" s="1" t="s">
        <v>47</v>
      </c>
      <c r="C61" s="1"/>
      <c r="D61" s="1"/>
      <c r="E61" s="1"/>
      <c r="F61" s="1"/>
      <c r="G61" s="5">
        <v>2894</v>
      </c>
      <c r="H61" s="10"/>
      <c r="I61" s="5">
        <v>1822</v>
      </c>
    </row>
    <row r="62" spans="1:9" ht="12.75">
      <c r="A62" s="1" t="s">
        <v>186</v>
      </c>
      <c r="C62" s="1"/>
      <c r="D62" s="1"/>
      <c r="E62" s="1"/>
      <c r="F62" s="1"/>
      <c r="G62" s="5">
        <v>0</v>
      </c>
      <c r="H62" s="10"/>
      <c r="I62" s="5">
        <v>64</v>
      </c>
    </row>
    <row r="63" spans="1:9" ht="12.75">
      <c r="A63" s="1" t="s">
        <v>165</v>
      </c>
      <c r="C63" s="1"/>
      <c r="D63" s="1"/>
      <c r="E63" s="1"/>
      <c r="F63" s="1"/>
      <c r="G63" s="5">
        <v>14712</v>
      </c>
      <c r="H63" s="10"/>
      <c r="I63" s="5">
        <v>1213</v>
      </c>
    </row>
    <row r="64" spans="1:9" ht="12.75">
      <c r="A64" s="1" t="s">
        <v>221</v>
      </c>
      <c r="C64" s="1"/>
      <c r="D64" s="1"/>
      <c r="E64" s="1"/>
      <c r="F64" s="1"/>
      <c r="G64" s="5">
        <v>4774</v>
      </c>
      <c r="H64" s="10"/>
      <c r="I64" s="5">
        <v>12386</v>
      </c>
    </row>
    <row r="65" spans="1:9" ht="12.75">
      <c r="A65" s="1" t="s">
        <v>222</v>
      </c>
      <c r="C65" s="1"/>
      <c r="D65" s="1"/>
      <c r="E65" s="1"/>
      <c r="F65" s="1"/>
      <c r="G65" s="5">
        <v>196</v>
      </c>
      <c r="H65" s="10"/>
      <c r="I65" s="5">
        <v>241</v>
      </c>
    </row>
    <row r="66" spans="1:9" ht="12.75">
      <c r="A66" s="1"/>
      <c r="B66" s="1"/>
      <c r="C66" s="1"/>
      <c r="D66" s="1"/>
      <c r="E66" s="1"/>
      <c r="F66" s="1"/>
      <c r="G66" s="13">
        <f>SUM(G59:G65)</f>
        <v>54517</v>
      </c>
      <c r="H66" s="10"/>
      <c r="I66" s="13">
        <f>SUM(I59:I65)</f>
        <v>60768</v>
      </c>
    </row>
    <row r="67" spans="1:9" ht="12.75">
      <c r="A67" s="1"/>
      <c r="B67" s="1"/>
      <c r="C67" s="1"/>
      <c r="D67" s="1"/>
      <c r="E67" s="1"/>
      <c r="F67" s="1"/>
      <c r="G67" s="7"/>
      <c r="H67" s="10"/>
      <c r="I67" s="7"/>
    </row>
    <row r="68" spans="1:9" ht="12.75">
      <c r="A68" s="1"/>
      <c r="B68" s="1"/>
      <c r="C68" s="1"/>
      <c r="D68" s="1"/>
      <c r="E68" s="1"/>
      <c r="F68" s="1"/>
      <c r="G68" s="15"/>
      <c r="H68" s="10"/>
      <c r="I68" s="15"/>
    </row>
    <row r="69" spans="1:9" ht="13.5" thickBot="1">
      <c r="A69" s="2" t="s">
        <v>223</v>
      </c>
      <c r="B69" s="1"/>
      <c r="C69" s="1"/>
      <c r="D69" s="1"/>
      <c r="E69" s="1"/>
      <c r="F69" s="16" t="s">
        <v>28</v>
      </c>
      <c r="G69" s="42">
        <f>+G49+G56+G66</f>
        <v>135277</v>
      </c>
      <c r="H69" s="44"/>
      <c r="I69" s="42">
        <f>+I49+I56+I66</f>
        <v>161652</v>
      </c>
    </row>
    <row r="70" spans="1:9" ht="12.75">
      <c r="A70" s="1"/>
      <c r="B70" s="1"/>
      <c r="C70" s="1"/>
      <c r="D70" s="1"/>
      <c r="E70" s="1"/>
      <c r="F70" s="1"/>
      <c r="G70" s="7"/>
      <c r="H70" s="10"/>
      <c r="I70" s="7"/>
    </row>
    <row r="71" spans="1:9" ht="13.5" thickBot="1">
      <c r="A71" s="1" t="s">
        <v>397</v>
      </c>
      <c r="B71" s="1"/>
      <c r="C71" s="1"/>
      <c r="D71" s="1"/>
      <c r="E71" s="1"/>
      <c r="F71" s="1"/>
      <c r="G71" s="43">
        <f>+G47/G42</f>
        <v>0.5064176003417542</v>
      </c>
      <c r="H71" s="14"/>
      <c r="I71" s="43">
        <f>+I47/I42</f>
        <v>0.40623107725363805</v>
      </c>
    </row>
    <row r="72" spans="1:9" ht="12.75">
      <c r="A72" s="1"/>
      <c r="B72" s="1"/>
      <c r="C72" s="1"/>
      <c r="D72" s="1"/>
      <c r="E72" s="1"/>
      <c r="F72" s="1"/>
      <c r="G72" s="1"/>
      <c r="H72" s="11"/>
      <c r="I72" s="1"/>
    </row>
    <row r="73" spans="1:9" ht="12.75">
      <c r="A73" s="1" t="s">
        <v>120</v>
      </c>
      <c r="B73" s="1"/>
      <c r="C73" s="1"/>
      <c r="D73" s="1"/>
      <c r="E73" s="1"/>
      <c r="F73" s="1"/>
      <c r="G73" s="1"/>
      <c r="H73" s="1"/>
      <c r="I73" s="1"/>
    </row>
    <row r="74" spans="1:9" ht="12.75">
      <c r="A74" s="1" t="s">
        <v>187</v>
      </c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1"/>
      <c r="I75" s="7"/>
    </row>
    <row r="76" spans="1:9" ht="12.75">
      <c r="A76" s="1"/>
      <c r="B76" s="1"/>
      <c r="C76" s="1"/>
      <c r="D76" s="1"/>
      <c r="E76" s="1"/>
      <c r="F76" s="1"/>
      <c r="G76" s="1"/>
      <c r="H76" s="11"/>
      <c r="I76" s="7"/>
    </row>
    <row r="77" spans="1:11" ht="12.75">
      <c r="A77" s="1"/>
      <c r="B77" s="1"/>
      <c r="C77" s="1"/>
      <c r="D77" s="1"/>
      <c r="E77" s="1"/>
      <c r="F77" s="1"/>
      <c r="G77" s="1"/>
      <c r="H77" s="11"/>
      <c r="I77" s="7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1"/>
      <c r="I78" s="7"/>
      <c r="J78" s="1"/>
      <c r="K78" s="1"/>
    </row>
    <row r="79" spans="1:9" ht="12.75">
      <c r="A79" s="1"/>
      <c r="B79" s="1"/>
      <c r="C79" s="1"/>
      <c r="D79" s="1"/>
      <c r="E79" s="1"/>
      <c r="F79" s="1"/>
      <c r="G79" s="1"/>
      <c r="H79" s="11"/>
      <c r="I79" s="7"/>
    </row>
    <row r="80" spans="1:9" ht="12.75">
      <c r="A80" s="1"/>
      <c r="B80" s="1"/>
      <c r="C80" s="1"/>
      <c r="D80" s="1"/>
      <c r="E80" s="1"/>
      <c r="F80" s="1"/>
      <c r="G80" s="1"/>
      <c r="H80" s="11"/>
      <c r="I80" s="7"/>
    </row>
    <row r="81" spans="1:9" ht="12.75">
      <c r="A81" s="1"/>
      <c r="B81" s="1"/>
      <c r="C81" s="1"/>
      <c r="D81" s="1"/>
      <c r="E81" s="1"/>
      <c r="F81" s="1"/>
      <c r="G81" s="1"/>
      <c r="H81" s="11"/>
      <c r="I81" s="7"/>
    </row>
    <row r="82" spans="1:9" ht="12.75">
      <c r="A82" s="1"/>
      <c r="B82" s="1"/>
      <c r="C82" s="1"/>
      <c r="D82" s="1"/>
      <c r="E82" s="1"/>
      <c r="F82" s="1"/>
      <c r="G82" s="1"/>
      <c r="H82" s="11"/>
      <c r="I82" s="7"/>
    </row>
    <row r="83" spans="1:9" ht="12.75">
      <c r="A83" s="1"/>
      <c r="B83" s="1"/>
      <c r="C83" s="1"/>
      <c r="D83" s="1"/>
      <c r="E83" s="1"/>
      <c r="F83" s="1"/>
      <c r="G83" s="1"/>
      <c r="H83" s="11"/>
      <c r="I83" s="7"/>
    </row>
    <row r="84" spans="1:9" ht="12.75">
      <c r="A84" s="1"/>
      <c r="B84" s="1"/>
      <c r="C84" s="1"/>
      <c r="D84" s="1"/>
      <c r="E84" s="1"/>
      <c r="F84" s="1"/>
      <c r="G84" s="1"/>
      <c r="H84" s="11"/>
      <c r="I84" s="7"/>
    </row>
    <row r="85" spans="1:9" ht="12.75">
      <c r="A85" s="1"/>
      <c r="B85" s="1"/>
      <c r="C85" s="1"/>
      <c r="D85" s="1"/>
      <c r="E85" s="1"/>
      <c r="F85" s="1"/>
      <c r="G85" s="1"/>
      <c r="H85" s="11"/>
      <c r="I85" s="7"/>
    </row>
    <row r="86" spans="1:9" ht="12.75">
      <c r="A86" s="1"/>
      <c r="B86" s="1"/>
      <c r="C86" s="1"/>
      <c r="D86" s="1"/>
      <c r="E86" s="1"/>
      <c r="F86" s="1"/>
      <c r="G86" s="1"/>
      <c r="H86" s="11"/>
      <c r="I86" s="7"/>
    </row>
    <row r="87" spans="1:9" ht="12.75">
      <c r="A87" s="1"/>
      <c r="B87" s="1"/>
      <c r="C87" s="1"/>
      <c r="D87" s="1"/>
      <c r="E87" s="1"/>
      <c r="F87" s="1"/>
      <c r="G87" s="1"/>
      <c r="H87" s="11"/>
      <c r="I87" s="7"/>
    </row>
    <row r="88" spans="1:9" ht="12.75">
      <c r="A88" s="1"/>
      <c r="B88" s="1"/>
      <c r="C88" s="1"/>
      <c r="D88" s="1"/>
      <c r="E88" s="1"/>
      <c r="F88" s="1"/>
      <c r="G88" s="1"/>
      <c r="H88" s="11"/>
      <c r="I88" s="7"/>
    </row>
    <row r="89" spans="1:9" ht="12.75">
      <c r="A89" s="1"/>
      <c r="B89" s="1"/>
      <c r="C89" s="1"/>
      <c r="D89" s="1"/>
      <c r="E89" s="1"/>
      <c r="F89" s="1"/>
      <c r="G89" s="1"/>
      <c r="H89" s="11"/>
      <c r="I89" s="7"/>
    </row>
    <row r="90" spans="1:9" ht="12.75">
      <c r="A90" s="1"/>
      <c r="B90" s="1"/>
      <c r="C90" s="1"/>
      <c r="D90" s="1"/>
      <c r="E90" s="1"/>
      <c r="F90" s="1"/>
      <c r="G90" s="1"/>
      <c r="H90" s="11"/>
      <c r="I90" s="7"/>
    </row>
    <row r="91" spans="1:9" ht="12.75">
      <c r="A91" s="1"/>
      <c r="B91" s="1"/>
      <c r="C91" s="1"/>
      <c r="D91" s="1"/>
      <c r="E91" s="1"/>
      <c r="F91" s="1"/>
      <c r="G91" s="1"/>
      <c r="H91" s="11"/>
      <c r="I91" s="7"/>
    </row>
    <row r="92" spans="1:9" ht="12.75">
      <c r="A92" s="1"/>
      <c r="B92" s="1"/>
      <c r="C92" s="1"/>
      <c r="D92" s="1"/>
      <c r="E92" s="1"/>
      <c r="F92" s="1"/>
      <c r="G92" s="1"/>
      <c r="H92" s="11"/>
      <c r="I92" s="7"/>
    </row>
    <row r="93" spans="1:9" ht="12.75">
      <c r="A93" s="1"/>
      <c r="B93" s="1"/>
      <c r="C93" s="1"/>
      <c r="D93" s="1"/>
      <c r="E93" s="1"/>
      <c r="F93" s="1"/>
      <c r="G93" s="1"/>
      <c r="H93" s="11"/>
      <c r="I93" s="7"/>
    </row>
    <row r="94" spans="1:9" ht="12.75">
      <c r="A94" s="1"/>
      <c r="B94" s="1"/>
      <c r="C94" s="1"/>
      <c r="D94" s="1"/>
      <c r="E94" s="1"/>
      <c r="F94" s="1"/>
      <c r="G94" s="1"/>
      <c r="H94" s="11"/>
      <c r="I94" s="7"/>
    </row>
    <row r="95" spans="1:9" ht="12.75">
      <c r="A95" s="1"/>
      <c r="B95" s="1"/>
      <c r="C95" s="1"/>
      <c r="D95" s="1"/>
      <c r="E95" s="1"/>
      <c r="F95" s="1"/>
      <c r="G95" s="1"/>
      <c r="H95" s="11"/>
      <c r="I95" s="7"/>
    </row>
    <row r="96" spans="1:9" ht="12.75">
      <c r="A96" s="1"/>
      <c r="B96" s="1"/>
      <c r="C96" s="1"/>
      <c r="D96" s="1"/>
      <c r="E96" s="1"/>
      <c r="F96" s="1"/>
      <c r="G96" s="1"/>
      <c r="H96" s="11"/>
      <c r="I96" s="7"/>
    </row>
    <row r="97" spans="1:9" ht="12.75">
      <c r="A97" s="1"/>
      <c r="B97" s="1"/>
      <c r="C97" s="1"/>
      <c r="D97" s="1"/>
      <c r="E97" s="1"/>
      <c r="F97" s="1"/>
      <c r="G97" s="1"/>
      <c r="H97" s="11"/>
      <c r="I97" s="7"/>
    </row>
    <row r="98" spans="1:9" ht="12.75">
      <c r="A98" s="1"/>
      <c r="B98" s="1"/>
      <c r="C98" s="1"/>
      <c r="D98" s="1"/>
      <c r="E98" s="1"/>
      <c r="F98" s="1"/>
      <c r="G98" s="1"/>
      <c r="H98" s="11"/>
      <c r="I98" s="7"/>
    </row>
    <row r="99" spans="1:9" ht="12.75">
      <c r="A99" s="1"/>
      <c r="B99" s="1"/>
      <c r="C99" s="1"/>
      <c r="D99" s="1"/>
      <c r="E99" s="1"/>
      <c r="F99" s="1"/>
      <c r="G99" s="1"/>
      <c r="H99" s="11"/>
      <c r="I99" s="7"/>
    </row>
    <row r="100" spans="1:9" ht="12.75">
      <c r="A100" s="1"/>
      <c r="B100" s="1"/>
      <c r="C100" s="1"/>
      <c r="D100" s="1"/>
      <c r="E100" s="1"/>
      <c r="F100" s="1"/>
      <c r="G100" s="1"/>
      <c r="H100" s="11"/>
      <c r="I100" s="7"/>
    </row>
    <row r="101" spans="1:9" ht="12.75">
      <c r="A101" s="1"/>
      <c r="B101" s="1"/>
      <c r="C101" s="1"/>
      <c r="D101" s="1"/>
      <c r="E101" s="1"/>
      <c r="F101" s="1"/>
      <c r="G101" s="1"/>
      <c r="H101" s="11"/>
      <c r="I101" s="7"/>
    </row>
    <row r="102" spans="7:9" ht="12.75">
      <c r="G102" s="1"/>
      <c r="H102" s="11"/>
      <c r="I102" s="7"/>
    </row>
    <row r="103" spans="7:9" ht="12.75">
      <c r="G103" s="1"/>
      <c r="H103" s="11"/>
      <c r="I103" s="7"/>
    </row>
    <row r="104" spans="7:9" ht="12.75">
      <c r="G104" s="1"/>
      <c r="H104" s="11"/>
      <c r="I104" s="7"/>
    </row>
    <row r="105" spans="7:9" ht="12.75">
      <c r="G105" s="1"/>
      <c r="H105" s="11"/>
      <c r="I105" s="7"/>
    </row>
    <row r="106" spans="7:9" ht="12.75">
      <c r="G106" s="1"/>
      <c r="H106" s="11"/>
      <c r="I106" s="7"/>
    </row>
    <row r="107" spans="7:9" ht="12.75">
      <c r="G107" s="1"/>
      <c r="H107" s="1"/>
      <c r="I107" s="7"/>
    </row>
    <row r="108" spans="7:9" ht="12.75">
      <c r="G108" s="1"/>
      <c r="H108" s="1"/>
      <c r="I108" s="7"/>
    </row>
    <row r="109" spans="7:9" ht="12.75">
      <c r="G109" s="1"/>
      <c r="H109" s="1"/>
      <c r="I109" s="7"/>
    </row>
    <row r="110" spans="7:9" ht="12.75">
      <c r="G110" s="1"/>
      <c r="H110" s="1"/>
      <c r="I110" s="7"/>
    </row>
    <row r="111" spans="7:9" ht="12.75">
      <c r="G111" s="1"/>
      <c r="H111" s="1"/>
      <c r="I111" s="7"/>
    </row>
    <row r="112" spans="7:9" ht="12.75">
      <c r="G112" s="1"/>
      <c r="H112" s="1"/>
      <c r="I112" s="7"/>
    </row>
    <row r="113" spans="7:9" ht="12.75">
      <c r="G113" s="1"/>
      <c r="H113" s="1"/>
      <c r="I113" s="7"/>
    </row>
    <row r="114" spans="7:9" ht="12.75">
      <c r="G114" s="1"/>
      <c r="H114" s="1"/>
      <c r="I114" s="7"/>
    </row>
    <row r="115" spans="7:9" ht="12.75">
      <c r="G115" s="1"/>
      <c r="H115" s="1"/>
      <c r="I115" s="7"/>
    </row>
    <row r="116" spans="7:9" ht="12.75">
      <c r="G116" s="1"/>
      <c r="H116" s="1"/>
      <c r="I116" s="7"/>
    </row>
    <row r="117" spans="7:9" ht="12.75">
      <c r="G117" s="1"/>
      <c r="H117" s="1"/>
      <c r="I117" s="7"/>
    </row>
    <row r="118" spans="7:9" ht="12.75">
      <c r="G118" s="1"/>
      <c r="H118" s="1"/>
      <c r="I118" s="7"/>
    </row>
    <row r="119" spans="7:9" ht="12.75">
      <c r="G119" s="1"/>
      <c r="H119" s="1"/>
      <c r="I119" s="7"/>
    </row>
    <row r="120" spans="7:9" ht="12.75">
      <c r="G120" s="1"/>
      <c r="H120" s="1"/>
      <c r="I120" s="7"/>
    </row>
    <row r="121" spans="7:9" ht="12.75">
      <c r="G121" s="1"/>
      <c r="H121" s="1"/>
      <c r="I121" s="7"/>
    </row>
    <row r="122" spans="7:9" ht="12.75">
      <c r="G122" s="1"/>
      <c r="H122" s="1"/>
      <c r="I122" s="7"/>
    </row>
    <row r="123" spans="7:9" ht="12.75">
      <c r="G123" s="1"/>
      <c r="H123" s="1"/>
      <c r="I123" s="7"/>
    </row>
    <row r="124" spans="7:9" ht="12.75">
      <c r="G124" s="1"/>
      <c r="H124" s="1"/>
      <c r="I124" s="7"/>
    </row>
    <row r="125" spans="7:9" ht="12.75">
      <c r="G125" s="1"/>
      <c r="H125" s="1"/>
      <c r="I125" s="7"/>
    </row>
    <row r="126" spans="7:9" ht="12.75">
      <c r="G126" s="1"/>
      <c r="H126" s="1"/>
      <c r="I126" s="7"/>
    </row>
    <row r="127" spans="7:9" ht="12.75">
      <c r="G127" s="1"/>
      <c r="H127" s="1"/>
      <c r="I127" s="7"/>
    </row>
    <row r="128" spans="7:9" ht="12.75">
      <c r="G128" s="1"/>
      <c r="H128" s="1"/>
      <c r="I128" s="7"/>
    </row>
    <row r="129" spans="7:9" ht="12.75">
      <c r="G129" s="1"/>
      <c r="H129" s="1"/>
      <c r="I129" s="7"/>
    </row>
    <row r="130" spans="7:9" ht="12.75">
      <c r="G130" s="1"/>
      <c r="H130" s="1"/>
      <c r="I130" s="7"/>
    </row>
    <row r="131" spans="7:9" ht="12.75">
      <c r="G131" s="1"/>
      <c r="H131" s="1"/>
      <c r="I131" s="7"/>
    </row>
    <row r="132" spans="7:9" ht="12.75">
      <c r="G132" s="1"/>
      <c r="H132" s="1"/>
      <c r="I132" s="7"/>
    </row>
    <row r="133" spans="7:9" ht="12.75">
      <c r="G133" s="1"/>
      <c r="H133" s="1"/>
      <c r="I133" s="7"/>
    </row>
    <row r="134" spans="7:9" ht="12.75">
      <c r="G134" s="1"/>
      <c r="H134" s="1"/>
      <c r="I134" s="7"/>
    </row>
    <row r="135" spans="7:9" ht="12.75">
      <c r="G135" s="1"/>
      <c r="H135" s="1"/>
      <c r="I135" s="7"/>
    </row>
    <row r="136" spans="7:9" ht="12.75">
      <c r="G136" s="1"/>
      <c r="H136" s="1"/>
      <c r="I136" s="7"/>
    </row>
    <row r="137" spans="7:9" ht="12.75">
      <c r="G137" s="1"/>
      <c r="H137" s="1"/>
      <c r="I137" s="7"/>
    </row>
    <row r="138" spans="7:9" ht="12.75">
      <c r="G138" s="1"/>
      <c r="H138" s="1"/>
      <c r="I138" s="7"/>
    </row>
    <row r="139" spans="7:9" ht="12.75">
      <c r="G139" s="1"/>
      <c r="H139" s="1"/>
      <c r="I139" s="7"/>
    </row>
    <row r="140" spans="7:9" ht="12.75">
      <c r="G140" s="1"/>
      <c r="H140" s="1"/>
      <c r="I140" s="7"/>
    </row>
    <row r="141" spans="7:9" ht="12.75">
      <c r="G141" s="1"/>
      <c r="H141" s="1"/>
      <c r="I141" s="7"/>
    </row>
    <row r="142" spans="7:9" ht="12.75">
      <c r="G142" s="1"/>
      <c r="H142" s="1"/>
      <c r="I142" s="7"/>
    </row>
    <row r="143" spans="7:9" ht="12.75">
      <c r="G143" s="1"/>
      <c r="H143" s="1"/>
      <c r="I143" s="7"/>
    </row>
    <row r="144" spans="7:9" ht="12.75">
      <c r="G144" s="1"/>
      <c r="H144" s="1"/>
      <c r="I144" s="7"/>
    </row>
    <row r="145" spans="7:9" ht="12.75">
      <c r="G145" s="1"/>
      <c r="H145" s="1"/>
      <c r="I145" s="7"/>
    </row>
    <row r="146" spans="7:9" ht="12.75">
      <c r="G146" s="1"/>
      <c r="H146" s="1"/>
      <c r="I146" s="7"/>
    </row>
    <row r="147" spans="7:9" ht="12.75">
      <c r="G147" s="1"/>
      <c r="H147" s="1"/>
      <c r="I147" s="7"/>
    </row>
    <row r="148" spans="7:9" ht="12.75">
      <c r="G148" s="1"/>
      <c r="H148" s="1"/>
      <c r="I148" s="7"/>
    </row>
    <row r="149" spans="7:9" ht="12.75">
      <c r="G149" s="1"/>
      <c r="H149" s="1"/>
      <c r="I149" s="7"/>
    </row>
    <row r="150" spans="7:9" ht="12.75">
      <c r="G150" s="1"/>
      <c r="H150" s="1"/>
      <c r="I150" s="7"/>
    </row>
    <row r="151" spans="7:9" ht="12.75">
      <c r="G151" s="1"/>
      <c r="H151" s="1"/>
      <c r="I151" s="7"/>
    </row>
    <row r="152" spans="7:9" ht="12.75">
      <c r="G152" s="1"/>
      <c r="H152" s="1"/>
      <c r="I152" s="7"/>
    </row>
    <row r="153" spans="7:9" ht="12.75">
      <c r="G153" s="1"/>
      <c r="H153" s="1"/>
      <c r="I153" s="7"/>
    </row>
    <row r="154" spans="7:9" ht="12.75">
      <c r="G154" s="1"/>
      <c r="H154" s="1"/>
      <c r="I154" s="7"/>
    </row>
    <row r="155" spans="7:9" ht="12.75">
      <c r="G155" s="1"/>
      <c r="H155" s="1"/>
      <c r="I155" s="7"/>
    </row>
    <row r="156" spans="7:9" ht="12.75">
      <c r="G156" s="1"/>
      <c r="H156" s="1"/>
      <c r="I156" s="7"/>
    </row>
    <row r="157" spans="7:9" ht="12.75">
      <c r="G157" s="1"/>
      <c r="H157" s="1"/>
      <c r="I157" s="7"/>
    </row>
    <row r="158" spans="7:9" ht="12.75">
      <c r="G158" s="1"/>
      <c r="H158" s="1"/>
      <c r="I158" s="7"/>
    </row>
    <row r="159" spans="7:9" ht="12.75">
      <c r="G159" s="1"/>
      <c r="H159" s="1"/>
      <c r="I159" s="7"/>
    </row>
    <row r="160" spans="7:9" ht="12.75">
      <c r="G160" s="1"/>
      <c r="H160" s="1"/>
      <c r="I160" s="7"/>
    </row>
    <row r="161" spans="7:9" ht="12.75">
      <c r="G161" s="1"/>
      <c r="H161" s="1"/>
      <c r="I161" s="7"/>
    </row>
    <row r="162" spans="7:9" ht="12.75">
      <c r="G162" s="1"/>
      <c r="H162" s="1"/>
      <c r="I162" s="7"/>
    </row>
    <row r="163" spans="7:9" ht="12.75">
      <c r="G163" s="1"/>
      <c r="H163" s="1"/>
      <c r="I163" s="7"/>
    </row>
    <row r="164" spans="7:9" ht="12.75">
      <c r="G164" s="1"/>
      <c r="H164" s="1"/>
      <c r="I164" s="7"/>
    </row>
    <row r="165" spans="7:9" ht="12.75">
      <c r="G165" s="1"/>
      <c r="H165" s="1"/>
      <c r="I165" s="7"/>
    </row>
    <row r="166" spans="7:9" ht="12.75">
      <c r="G166" s="1"/>
      <c r="H166" s="1"/>
      <c r="I166" s="7"/>
    </row>
    <row r="167" spans="7:9" ht="12.75">
      <c r="G167" s="1"/>
      <c r="H167" s="1"/>
      <c r="I167" s="7"/>
    </row>
    <row r="168" spans="7:9" ht="12.75">
      <c r="G168" s="1"/>
      <c r="H168" s="1"/>
      <c r="I168" s="7"/>
    </row>
    <row r="169" spans="7:9" ht="12.75">
      <c r="G169" s="1"/>
      <c r="H169" s="1"/>
      <c r="I169" s="7"/>
    </row>
    <row r="170" spans="7:9" ht="12.75">
      <c r="G170" s="1"/>
      <c r="H170" s="1"/>
      <c r="I170" s="7"/>
    </row>
    <row r="171" spans="7:9" ht="12.75">
      <c r="G171" s="1"/>
      <c r="H171" s="1"/>
      <c r="I171" s="7"/>
    </row>
    <row r="172" spans="7:9" ht="12.75">
      <c r="G172" s="1"/>
      <c r="H172" s="1"/>
      <c r="I172" s="7"/>
    </row>
    <row r="173" ht="12.75">
      <c r="I173" s="21"/>
    </row>
    <row r="174" ht="12.75">
      <c r="I174" s="21"/>
    </row>
    <row r="175" ht="12.75">
      <c r="I175" s="21"/>
    </row>
    <row r="176" ht="12.75">
      <c r="I176" s="21"/>
    </row>
    <row r="177" ht="12.75">
      <c r="I177" s="21"/>
    </row>
    <row r="178" ht="12.75">
      <c r="I178" s="21"/>
    </row>
    <row r="179" ht="12.75">
      <c r="I179" s="21"/>
    </row>
    <row r="180" ht="12.75">
      <c r="I180" s="21"/>
    </row>
    <row r="181" ht="12.75">
      <c r="I181" s="21"/>
    </row>
    <row r="182" ht="12.75">
      <c r="I182" s="21"/>
    </row>
    <row r="183" ht="12.75">
      <c r="I183" s="21"/>
    </row>
    <row r="184" ht="12.75">
      <c r="I184" s="21"/>
    </row>
    <row r="185" ht="12.75">
      <c r="I185" s="21"/>
    </row>
    <row r="186" ht="12.75">
      <c r="I186" s="21"/>
    </row>
    <row r="187" ht="12.75">
      <c r="I187" s="21"/>
    </row>
    <row r="188" ht="12.75">
      <c r="I188" s="21"/>
    </row>
    <row r="189" ht="12.75">
      <c r="I189" s="21"/>
    </row>
    <row r="190" ht="12.75">
      <c r="I190" s="21"/>
    </row>
    <row r="191" ht="12.75">
      <c r="I191" s="21"/>
    </row>
  </sheetData>
  <printOptions/>
  <pageMargins left="0.43" right="0.48" top="0.34" bottom="0.21" header="0.5" footer="0.21"/>
  <pageSetup fitToHeight="1" fitToWidth="1" horizontalDpi="300" verticalDpi="3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4"/>
  <sheetViews>
    <sheetView workbookViewId="0" topLeftCell="A22">
      <selection activeCell="I24" sqref="I24"/>
    </sheetView>
  </sheetViews>
  <sheetFormatPr defaultColWidth="9.140625" defaultRowHeight="12.75"/>
  <cols>
    <col min="3" max="3" width="10.7109375" style="0" customWidth="1"/>
    <col min="7" max="7" width="12.7109375" style="0" customWidth="1"/>
    <col min="9" max="11" width="11.57421875" style="0" customWidth="1"/>
  </cols>
  <sheetData>
    <row r="1" ht="12.75">
      <c r="A1" s="2" t="s">
        <v>35</v>
      </c>
    </row>
    <row r="2" ht="12.75">
      <c r="A2" s="2" t="s">
        <v>61</v>
      </c>
    </row>
    <row r="3" ht="12.75">
      <c r="A3" s="2" t="s">
        <v>3</v>
      </c>
    </row>
    <row r="4" spans="1:7" ht="12.75">
      <c r="A4" s="2" t="s">
        <v>34</v>
      </c>
      <c r="B4" s="1"/>
      <c r="C4" s="1"/>
      <c r="D4" s="1"/>
      <c r="E4" s="1"/>
      <c r="F4" s="1"/>
      <c r="G4" s="1"/>
    </row>
    <row r="5" spans="1:10" ht="12.75">
      <c r="A5" s="2"/>
      <c r="B5" s="1"/>
      <c r="C5" s="1"/>
      <c r="D5" s="1"/>
      <c r="E5" s="1" t="s">
        <v>270</v>
      </c>
      <c r="F5" s="1"/>
      <c r="G5" s="1"/>
      <c r="H5" s="1"/>
      <c r="J5" s="55"/>
    </row>
    <row r="6" spans="1:14" ht="12.75">
      <c r="A6" s="1"/>
      <c r="B6" s="1"/>
      <c r="C6" s="1"/>
      <c r="D6" s="1"/>
      <c r="E6" s="19" t="s">
        <v>62</v>
      </c>
      <c r="F6" s="19" t="s">
        <v>63</v>
      </c>
      <c r="G6" s="19" t="s">
        <v>64</v>
      </c>
      <c r="H6" s="19" t="s">
        <v>65</v>
      </c>
      <c r="I6" s="19" t="s">
        <v>66</v>
      </c>
      <c r="J6" s="19" t="s">
        <v>167</v>
      </c>
      <c r="K6" s="19" t="s">
        <v>237</v>
      </c>
      <c r="L6" s="19" t="s">
        <v>239</v>
      </c>
      <c r="M6" s="1"/>
      <c r="N6" s="1"/>
    </row>
    <row r="7" spans="1:14" ht="12.75">
      <c r="A7" s="1"/>
      <c r="B7" s="1"/>
      <c r="C7" s="1"/>
      <c r="D7" s="1"/>
      <c r="E7" s="20" t="s">
        <v>67</v>
      </c>
      <c r="F7" s="20" t="s">
        <v>68</v>
      </c>
      <c r="G7" s="20" t="s">
        <v>69</v>
      </c>
      <c r="H7" s="20" t="s">
        <v>70</v>
      </c>
      <c r="I7" s="20" t="s">
        <v>71</v>
      </c>
      <c r="J7" s="20" t="s">
        <v>168</v>
      </c>
      <c r="K7" s="20" t="s">
        <v>238</v>
      </c>
      <c r="L7" s="20" t="s">
        <v>240</v>
      </c>
      <c r="M7" s="1"/>
      <c r="N7" s="1"/>
    </row>
    <row r="8" spans="1:14" ht="12.75">
      <c r="A8" s="1" t="s">
        <v>185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 t="s">
        <v>356</v>
      </c>
      <c r="B9" s="1"/>
      <c r="C9" s="1"/>
      <c r="D9" s="1"/>
      <c r="E9" s="7">
        <v>51195</v>
      </c>
      <c r="F9" s="7">
        <v>7737</v>
      </c>
      <c r="G9" s="7">
        <v>374</v>
      </c>
      <c r="H9" s="7">
        <v>-6</v>
      </c>
      <c r="I9" s="7">
        <v>-73650</v>
      </c>
      <c r="J9" s="7">
        <v>35147</v>
      </c>
      <c r="K9" s="7">
        <v>1865</v>
      </c>
      <c r="L9" s="7">
        <f>SUM(E9:K9)</f>
        <v>22662</v>
      </c>
      <c r="M9" s="1"/>
      <c r="N9" s="1"/>
    </row>
    <row r="10" spans="1:14" ht="12.75">
      <c r="A10" s="1" t="s">
        <v>396</v>
      </c>
      <c r="B10" s="1"/>
      <c r="C10" s="1"/>
      <c r="D10" s="1"/>
      <c r="E10" s="8">
        <v>0</v>
      </c>
      <c r="F10" s="8">
        <v>0</v>
      </c>
      <c r="G10" s="8">
        <v>-374</v>
      </c>
      <c r="H10" s="8">
        <v>0</v>
      </c>
      <c r="I10" s="8">
        <v>374</v>
      </c>
      <c r="J10" s="8">
        <v>0</v>
      </c>
      <c r="K10" s="8">
        <v>0</v>
      </c>
      <c r="L10" s="8">
        <f>SUM(E10:K10)</f>
        <v>0</v>
      </c>
      <c r="M10" s="1"/>
      <c r="N10" s="1"/>
    </row>
    <row r="11" spans="1:14" ht="12.75">
      <c r="A11" s="1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357</v>
      </c>
      <c r="B12" s="1"/>
      <c r="C12" s="1"/>
      <c r="D12" s="1"/>
      <c r="E12" s="7">
        <v>51195</v>
      </c>
      <c r="F12" s="7">
        <v>7737</v>
      </c>
      <c r="G12" s="7">
        <f>+G9+G10</f>
        <v>0</v>
      </c>
      <c r="H12" s="7">
        <v>-6</v>
      </c>
      <c r="I12" s="7">
        <f>+I9+I10</f>
        <v>-73276</v>
      </c>
      <c r="J12" s="7">
        <v>35147</v>
      </c>
      <c r="K12" s="7">
        <v>1865</v>
      </c>
      <c r="L12" s="7">
        <f>SUM(E12:K12)</f>
        <v>22662</v>
      </c>
      <c r="M12" s="1"/>
      <c r="N12" s="1"/>
    </row>
    <row r="13" spans="1:14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7"/>
      <c r="L13" s="7"/>
      <c r="M13" s="1"/>
      <c r="N13" s="1"/>
    </row>
    <row r="14" spans="1:14" ht="12.75">
      <c r="A14" s="1" t="s">
        <v>171</v>
      </c>
      <c r="B14" s="1"/>
      <c r="C14" s="1"/>
      <c r="D14" s="1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1620</v>
      </c>
      <c r="K14" s="7">
        <v>0</v>
      </c>
      <c r="L14" s="7">
        <f>SUM(E14:K14)</f>
        <v>1620</v>
      </c>
      <c r="M14" s="1"/>
      <c r="N14" s="1"/>
    </row>
    <row r="15" spans="1:14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7"/>
      <c r="M15" s="1"/>
      <c r="N15" s="1"/>
    </row>
    <row r="16" spans="1:14" ht="12.75">
      <c r="A16" s="1" t="s">
        <v>402</v>
      </c>
      <c r="B16" s="1"/>
      <c r="C16" s="1"/>
      <c r="D16" s="1"/>
      <c r="E16" s="7">
        <v>304</v>
      </c>
      <c r="F16" s="7">
        <v>0</v>
      </c>
      <c r="G16" s="7">
        <v>0</v>
      </c>
      <c r="H16" s="7">
        <v>0</v>
      </c>
      <c r="I16" s="7">
        <v>0</v>
      </c>
      <c r="J16" s="7">
        <v>-304</v>
      </c>
      <c r="K16" s="7">
        <v>0</v>
      </c>
      <c r="L16" s="7">
        <f>SUM(E16:K16)</f>
        <v>0</v>
      </c>
      <c r="M16" s="1"/>
      <c r="N16" s="1"/>
    </row>
    <row r="17" spans="1:14" ht="12.75">
      <c r="A17" s="1"/>
      <c r="B17" s="1"/>
      <c r="C17" s="1"/>
      <c r="D17" s="1"/>
      <c r="E17" s="7"/>
      <c r="F17" s="7"/>
      <c r="G17" s="7"/>
      <c r="H17" s="7"/>
      <c r="I17" s="7"/>
      <c r="J17" s="7"/>
      <c r="K17" s="7"/>
      <c r="L17" s="7"/>
      <c r="M17" s="1"/>
      <c r="N17" s="1"/>
    </row>
    <row r="18" spans="1:14" ht="12.75">
      <c r="A18" s="1" t="s">
        <v>241</v>
      </c>
      <c r="B18" s="1"/>
      <c r="C18" s="1"/>
      <c r="D18" s="1"/>
      <c r="E18" s="7"/>
      <c r="F18" s="7"/>
      <c r="G18" s="7"/>
      <c r="H18" s="7"/>
      <c r="I18" s="7"/>
      <c r="J18" s="7"/>
      <c r="K18" s="7"/>
      <c r="L18" s="7"/>
      <c r="M18" s="1"/>
      <c r="N18" s="1"/>
    </row>
    <row r="19" spans="1:14" ht="12.75">
      <c r="A19" s="1" t="s">
        <v>242</v>
      </c>
      <c r="B19" s="1"/>
      <c r="C19" s="1"/>
      <c r="D19" s="1"/>
      <c r="E19" s="7">
        <v>0</v>
      </c>
      <c r="F19" s="7">
        <v>0</v>
      </c>
      <c r="G19" s="7">
        <v>0</v>
      </c>
      <c r="H19" s="7">
        <v>-289</v>
      </c>
      <c r="I19" s="7">
        <v>0</v>
      </c>
      <c r="J19" s="7">
        <v>0</v>
      </c>
      <c r="K19" s="7">
        <v>0</v>
      </c>
      <c r="L19" s="7">
        <f>SUM(E19:K19)</f>
        <v>-289</v>
      </c>
      <c r="M19" s="1"/>
      <c r="N19" s="1"/>
    </row>
    <row r="20" spans="1:14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7"/>
      <c r="L20" s="7"/>
      <c r="M20" s="1"/>
      <c r="N20" s="1"/>
    </row>
    <row r="21" spans="1:14" ht="12.75">
      <c r="A21" s="1" t="s">
        <v>172</v>
      </c>
      <c r="B21" s="1"/>
      <c r="C21" s="1"/>
      <c r="D21" s="1"/>
      <c r="E21" s="7">
        <v>0</v>
      </c>
      <c r="F21" s="7">
        <v>0</v>
      </c>
      <c r="G21" s="7">
        <v>0</v>
      </c>
      <c r="H21" s="7">
        <v>0</v>
      </c>
      <c r="I21" s="7">
        <v>-1691</v>
      </c>
      <c r="J21" s="7">
        <v>0</v>
      </c>
      <c r="K21" s="7"/>
      <c r="L21" s="7">
        <f>SUM(E21:K21)</f>
        <v>-1691</v>
      </c>
      <c r="M21" s="1"/>
      <c r="N21" s="1"/>
    </row>
    <row r="22" spans="1:14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7"/>
      <c r="M22" s="1"/>
      <c r="N22" s="1"/>
    </row>
    <row r="23" spans="1:14" ht="12.75">
      <c r="A23" s="1" t="s">
        <v>170</v>
      </c>
      <c r="B23" s="1"/>
      <c r="C23" s="1"/>
      <c r="D23" s="1"/>
      <c r="E23" s="8">
        <v>0</v>
      </c>
      <c r="F23" s="8">
        <v>0</v>
      </c>
      <c r="G23" s="8">
        <v>0</v>
      </c>
      <c r="H23" s="8">
        <v>0</v>
      </c>
      <c r="I23" s="8">
        <v>5643</v>
      </c>
      <c r="J23" s="8">
        <v>0</v>
      </c>
      <c r="K23" s="8">
        <v>7155</v>
      </c>
      <c r="L23" s="8">
        <f>SUM(E23:K23)</f>
        <v>12798</v>
      </c>
      <c r="M23" s="1"/>
      <c r="N23" s="1"/>
    </row>
    <row r="24" spans="1:14" ht="12.75">
      <c r="A24" s="1"/>
      <c r="B24" s="1"/>
      <c r="C24" s="1"/>
      <c r="D24" s="1"/>
      <c r="E24" s="7"/>
      <c r="F24" s="7"/>
      <c r="G24" s="7"/>
      <c r="H24" s="7"/>
      <c r="I24" s="7"/>
      <c r="J24" s="7"/>
      <c r="K24" s="7"/>
      <c r="L24" s="7"/>
      <c r="M24" s="1"/>
      <c r="N24" s="1"/>
    </row>
    <row r="25" spans="1:14" ht="13.5" thickBot="1">
      <c r="A25" s="1" t="s">
        <v>22</v>
      </c>
      <c r="B25" s="1"/>
      <c r="C25" s="1"/>
      <c r="D25" s="1"/>
      <c r="E25" s="9">
        <f aca="true" t="shared" si="0" ref="E25:L25">SUM(E12:E23)</f>
        <v>51499</v>
      </c>
      <c r="F25" s="9">
        <f t="shared" si="0"/>
        <v>7737</v>
      </c>
      <c r="G25" s="9">
        <f t="shared" si="0"/>
        <v>0</v>
      </c>
      <c r="H25" s="9">
        <f t="shared" si="0"/>
        <v>-295</v>
      </c>
      <c r="I25" s="9">
        <f t="shared" si="0"/>
        <v>-69324</v>
      </c>
      <c r="J25" s="9">
        <f>SUM(J12:J23)</f>
        <v>36463</v>
      </c>
      <c r="K25" s="9">
        <f t="shared" si="0"/>
        <v>9020</v>
      </c>
      <c r="L25" s="9">
        <f t="shared" si="0"/>
        <v>35100</v>
      </c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 t="s">
        <v>166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356</v>
      </c>
      <c r="B29" s="1"/>
      <c r="C29" s="1"/>
      <c r="D29" s="1"/>
      <c r="E29" s="10">
        <v>50920</v>
      </c>
      <c r="F29" s="10">
        <v>7737</v>
      </c>
      <c r="G29" s="10">
        <v>375</v>
      </c>
      <c r="H29" s="10">
        <v>31</v>
      </c>
      <c r="I29" s="10">
        <v>-68351</v>
      </c>
      <c r="J29" s="10">
        <v>33376</v>
      </c>
      <c r="K29" s="10">
        <v>2002</v>
      </c>
      <c r="L29" s="10">
        <f>SUM(E29:K29)</f>
        <v>26090</v>
      </c>
      <c r="M29" s="1"/>
      <c r="N29" s="1"/>
    </row>
    <row r="30" spans="1:14" ht="12.75">
      <c r="A30" s="1" t="s">
        <v>396</v>
      </c>
      <c r="B30" s="1"/>
      <c r="C30" s="1"/>
      <c r="D30" s="1"/>
      <c r="E30" s="60">
        <v>0</v>
      </c>
      <c r="F30" s="60">
        <v>0</v>
      </c>
      <c r="G30" s="8">
        <v>-375</v>
      </c>
      <c r="H30" s="8">
        <v>0</v>
      </c>
      <c r="I30" s="8">
        <v>375</v>
      </c>
      <c r="J30" s="60">
        <v>0</v>
      </c>
      <c r="K30" s="60">
        <v>0</v>
      </c>
      <c r="L30" s="8">
        <f>SUM(E30:K30)</f>
        <v>0</v>
      </c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 t="s">
        <v>358</v>
      </c>
      <c r="B32" s="1"/>
      <c r="C32" s="1"/>
      <c r="D32" s="1"/>
      <c r="E32" s="7">
        <v>50920</v>
      </c>
      <c r="F32" s="7">
        <v>7737</v>
      </c>
      <c r="G32" s="7">
        <f>+G29+G30</f>
        <v>0</v>
      </c>
      <c r="H32" s="7">
        <v>31</v>
      </c>
      <c r="I32" s="7">
        <f>+I29+I30</f>
        <v>-67976</v>
      </c>
      <c r="J32" s="7">
        <v>33376</v>
      </c>
      <c r="K32" s="7">
        <v>2002</v>
      </c>
      <c r="L32" s="7">
        <f>SUM(E32:K32)</f>
        <v>26090</v>
      </c>
      <c r="M32" s="1"/>
      <c r="N32" s="1"/>
    </row>
    <row r="33" spans="1:14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"/>
      <c r="N33" s="1"/>
    </row>
    <row r="34" spans="1:14" ht="12.75">
      <c r="A34" s="1" t="s">
        <v>402</v>
      </c>
      <c r="B34" s="1"/>
      <c r="C34" s="1"/>
      <c r="D34" s="1"/>
      <c r="E34" s="7">
        <v>275</v>
      </c>
      <c r="F34" s="7">
        <v>0</v>
      </c>
      <c r="G34" s="7">
        <v>0</v>
      </c>
      <c r="H34" s="7">
        <v>0</v>
      </c>
      <c r="I34" s="7">
        <v>0</v>
      </c>
      <c r="J34" s="7">
        <v>-275</v>
      </c>
      <c r="K34" s="7">
        <v>0</v>
      </c>
      <c r="L34" s="7">
        <f>SUM(E34:K34)</f>
        <v>0</v>
      </c>
      <c r="M34" s="1"/>
      <c r="N34" s="1"/>
    </row>
    <row r="35" spans="1:14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"/>
      <c r="N35" s="1"/>
    </row>
    <row r="36" spans="1:14" ht="12.75">
      <c r="A36" s="1" t="s">
        <v>241</v>
      </c>
      <c r="B36" s="1"/>
      <c r="C36" s="1"/>
      <c r="D36" s="1"/>
      <c r="E36" s="7"/>
      <c r="F36" s="7"/>
      <c r="G36" s="7"/>
      <c r="H36" s="7"/>
      <c r="I36" s="7"/>
      <c r="J36" s="7"/>
      <c r="K36" s="7"/>
      <c r="L36" s="7"/>
      <c r="M36" s="1"/>
      <c r="N36" s="1"/>
    </row>
    <row r="37" spans="1:14" ht="12.75">
      <c r="A37" s="1" t="s">
        <v>242</v>
      </c>
      <c r="B37" s="1"/>
      <c r="C37" s="1"/>
      <c r="D37" s="1"/>
      <c r="E37" s="7">
        <v>0</v>
      </c>
      <c r="F37" s="7">
        <v>0</v>
      </c>
      <c r="G37" s="7">
        <v>0</v>
      </c>
      <c r="H37" s="7">
        <v>6</v>
      </c>
      <c r="I37" s="7">
        <v>0</v>
      </c>
      <c r="J37" s="7">
        <v>0</v>
      </c>
      <c r="K37" s="7">
        <v>0</v>
      </c>
      <c r="L37" s="7">
        <f>SUM(E37:K37)</f>
        <v>6</v>
      </c>
      <c r="M37" s="1"/>
      <c r="N37" s="1"/>
    </row>
    <row r="38" spans="1:14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"/>
      <c r="N38" s="1"/>
    </row>
    <row r="39" spans="1:14" ht="12.75">
      <c r="A39" s="1" t="s">
        <v>171</v>
      </c>
      <c r="B39" s="1"/>
      <c r="C39" s="1"/>
      <c r="D39" s="1"/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1528</v>
      </c>
      <c r="K39" s="7">
        <v>0</v>
      </c>
      <c r="L39" s="7">
        <f>SUM(E39:K39)</f>
        <v>1528</v>
      </c>
      <c r="M39" s="1"/>
      <c r="N39" s="1"/>
    </row>
    <row r="40" spans="1:14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"/>
      <c r="N40" s="1"/>
    </row>
    <row r="41" spans="1:14" ht="12.75">
      <c r="A41" s="1" t="s">
        <v>172</v>
      </c>
      <c r="B41" s="1"/>
      <c r="C41" s="1"/>
      <c r="D41" s="1"/>
      <c r="E41" s="7">
        <v>0</v>
      </c>
      <c r="F41" s="7">
        <v>0</v>
      </c>
      <c r="G41" s="7">
        <v>0</v>
      </c>
      <c r="H41" s="7">
        <v>0</v>
      </c>
      <c r="I41" s="7">
        <v>-1596</v>
      </c>
      <c r="J41" s="7">
        <v>0</v>
      </c>
      <c r="K41" s="7">
        <v>0</v>
      </c>
      <c r="L41" s="7">
        <f>SUM(E41:K41)</f>
        <v>-1596</v>
      </c>
      <c r="M41" s="1"/>
      <c r="N41" s="1"/>
    </row>
    <row r="42" spans="1:14" ht="12.75">
      <c r="A42" s="1"/>
      <c r="B42" s="1"/>
      <c r="C42" s="1"/>
      <c r="D42" s="1"/>
      <c r="E42" s="7"/>
      <c r="F42" s="7"/>
      <c r="G42" s="7"/>
      <c r="H42" s="7"/>
      <c r="I42" s="7"/>
      <c r="J42" s="7"/>
      <c r="K42" s="7"/>
      <c r="L42" s="7"/>
      <c r="M42" s="1"/>
      <c r="N42" s="1"/>
    </row>
    <row r="43" spans="1:14" ht="12.75">
      <c r="A43" s="1" t="s">
        <v>170</v>
      </c>
      <c r="B43" s="1"/>
      <c r="C43" s="1"/>
      <c r="D43" s="1"/>
      <c r="E43" s="8">
        <v>0</v>
      </c>
      <c r="F43" s="8">
        <v>0</v>
      </c>
      <c r="G43" s="8">
        <v>0</v>
      </c>
      <c r="H43" s="8">
        <v>0</v>
      </c>
      <c r="I43" s="8">
        <v>1525</v>
      </c>
      <c r="J43" s="8">
        <v>0</v>
      </c>
      <c r="K43" s="8">
        <v>749</v>
      </c>
      <c r="L43" s="8">
        <f>SUM(E43:K43)</f>
        <v>2274</v>
      </c>
      <c r="M43" s="1"/>
      <c r="N43" s="1"/>
    </row>
    <row r="44" spans="1:14" ht="12.75">
      <c r="A44" s="1"/>
      <c r="B44" s="1"/>
      <c r="C44" s="1"/>
      <c r="D44" s="1"/>
      <c r="E44" s="7"/>
      <c r="F44" s="7"/>
      <c r="G44" s="7"/>
      <c r="H44" s="7"/>
      <c r="I44" s="7"/>
      <c r="J44" s="7"/>
      <c r="K44" s="7"/>
      <c r="L44" s="7"/>
      <c r="M44" s="1"/>
      <c r="N44" s="1"/>
    </row>
    <row r="45" spans="1:14" ht="13.5" thickBot="1">
      <c r="A45" s="1" t="s">
        <v>23</v>
      </c>
      <c r="B45" s="1"/>
      <c r="C45" s="1"/>
      <c r="D45" s="1"/>
      <c r="E45" s="9">
        <f aca="true" t="shared" si="1" ref="E45:L45">SUM(E32:E43)</f>
        <v>51195</v>
      </c>
      <c r="F45" s="9">
        <f t="shared" si="1"/>
        <v>7737</v>
      </c>
      <c r="G45" s="9">
        <f t="shared" si="1"/>
        <v>0</v>
      </c>
      <c r="H45" s="9">
        <f t="shared" si="1"/>
        <v>37</v>
      </c>
      <c r="I45" s="9">
        <f t="shared" si="1"/>
        <v>-68047</v>
      </c>
      <c r="J45" s="9">
        <f>SUM(J32:J43)</f>
        <v>34629</v>
      </c>
      <c r="K45" s="9">
        <f t="shared" si="1"/>
        <v>2751</v>
      </c>
      <c r="L45" s="9">
        <f t="shared" si="1"/>
        <v>28302</v>
      </c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 t="s">
        <v>243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 t="s">
        <v>244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1" ht="12.75">
      <c r="A50" s="1"/>
      <c r="B50" s="1"/>
      <c r="C50" s="1"/>
      <c r="D50" s="1"/>
      <c r="E50" s="1"/>
      <c r="F50" s="1"/>
      <c r="G50" s="1"/>
      <c r="H50" s="11"/>
      <c r="I50" s="7"/>
      <c r="J50" s="7"/>
      <c r="K50" s="7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</sheetData>
  <printOptions/>
  <pageMargins left="0.37" right="0.33" top="1" bottom="1" header="0.5" footer="0.5"/>
  <pageSetup fitToHeight="1" fitToWidth="1" horizontalDpi="300" verticalDpi="3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24">
      <selection activeCell="G16" sqref="G16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35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80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3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32</v>
      </c>
      <c r="H6" s="34"/>
      <c r="I6" s="3" t="s">
        <v>43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4</v>
      </c>
      <c r="H7" s="34"/>
      <c r="I7" s="3" t="s">
        <v>4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124</v>
      </c>
      <c r="H8" s="34"/>
      <c r="I8" s="3" t="s">
        <v>124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7">
        <v>38990</v>
      </c>
      <c r="H9" s="35"/>
      <c r="I9" s="17">
        <v>38625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34</v>
      </c>
      <c r="H10" s="34"/>
      <c r="I10" s="3" t="s">
        <v>34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251</v>
      </c>
      <c r="B13" s="1"/>
      <c r="C13" s="1"/>
      <c r="D13" s="1"/>
      <c r="E13" s="1"/>
      <c r="G13" s="10">
        <v>28249</v>
      </c>
      <c r="H13" s="10"/>
      <c r="I13" s="10">
        <v>6773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252</v>
      </c>
      <c r="B15" s="1"/>
      <c r="C15" s="1"/>
      <c r="D15" s="1"/>
      <c r="E15" s="1"/>
      <c r="G15" s="10">
        <v>14475</v>
      </c>
      <c r="H15" s="10"/>
      <c r="I15" s="10">
        <v>3552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253</v>
      </c>
      <c r="B17" s="1"/>
      <c r="C17" s="1"/>
      <c r="D17" s="1"/>
      <c r="E17" s="1"/>
      <c r="G17" s="8">
        <v>-38807</v>
      </c>
      <c r="H17" s="10"/>
      <c r="I17" s="8">
        <v>-8600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419</v>
      </c>
      <c r="B19" s="1"/>
      <c r="C19" s="1"/>
      <c r="D19" s="1"/>
      <c r="E19" s="1"/>
      <c r="G19" s="10">
        <f>SUM(G13:G17)</f>
        <v>3917</v>
      </c>
      <c r="H19" s="10"/>
      <c r="I19" s="10">
        <f>SUM(I13:I17)</f>
        <v>1725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254</v>
      </c>
      <c r="B21" s="1"/>
      <c r="C21" s="1"/>
      <c r="D21" s="1"/>
      <c r="E21" s="1"/>
      <c r="G21" s="10">
        <v>-324</v>
      </c>
      <c r="H21" s="10"/>
      <c r="I21" s="10">
        <v>6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0"/>
      <c r="H22" s="10"/>
      <c r="I22" s="10"/>
      <c r="J22" s="1"/>
      <c r="K22" s="1"/>
      <c r="L22" s="1"/>
      <c r="M22" s="1"/>
      <c r="N22" s="1"/>
      <c r="O22" s="1"/>
    </row>
    <row r="23" spans="1:15" ht="12.75">
      <c r="A23" s="1" t="s">
        <v>81</v>
      </c>
      <c r="B23" s="1"/>
      <c r="C23" s="1"/>
      <c r="D23" s="1"/>
      <c r="E23" s="1"/>
      <c r="G23" s="10">
        <v>14063</v>
      </c>
      <c r="H23" s="10"/>
      <c r="I23" s="10">
        <v>10464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5"/>
      <c r="H24" s="10"/>
      <c r="I24" s="15"/>
      <c r="J24" s="1"/>
      <c r="K24" s="1"/>
      <c r="L24" s="1"/>
      <c r="M24" s="1"/>
      <c r="N24" s="1"/>
      <c r="O24" s="1"/>
    </row>
    <row r="25" spans="1:15" ht="13.5" thickBot="1">
      <c r="A25" s="1" t="s">
        <v>422</v>
      </c>
      <c r="B25" s="1"/>
      <c r="C25" s="1"/>
      <c r="D25" s="1"/>
      <c r="E25" s="1"/>
      <c r="G25" s="9">
        <f>SUM(G19:G23)</f>
        <v>17656</v>
      </c>
      <c r="H25" s="10"/>
      <c r="I25" s="9">
        <f>SUM(I19:I23)</f>
        <v>12195</v>
      </c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G26" s="1"/>
      <c r="H26" s="1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G27" s="1"/>
      <c r="H27" s="11"/>
      <c r="I27" s="1"/>
      <c r="J27" s="1"/>
      <c r="K27" s="1"/>
      <c r="L27" s="1"/>
      <c r="M27" s="1"/>
      <c r="N27" s="1"/>
      <c r="O27" s="1"/>
    </row>
    <row r="28" spans="1:15" ht="12.75">
      <c r="A28" s="1" t="s">
        <v>82</v>
      </c>
      <c r="B28" s="1"/>
      <c r="C28" s="1"/>
      <c r="D28" s="1"/>
      <c r="E28" s="1"/>
      <c r="G28" s="4"/>
      <c r="H28" s="11"/>
      <c r="I28" s="4"/>
      <c r="J28" s="1"/>
      <c r="K28" s="1"/>
      <c r="L28" s="1"/>
      <c r="M28" s="1"/>
      <c r="N28" s="1"/>
      <c r="O28" s="1"/>
    </row>
    <row r="29" spans="1:15" ht="12.75">
      <c r="A29" s="1" t="s">
        <v>83</v>
      </c>
      <c r="B29" s="1"/>
      <c r="C29" s="1"/>
      <c r="D29" s="1"/>
      <c r="E29" s="1"/>
      <c r="G29" s="5">
        <v>5712</v>
      </c>
      <c r="H29" s="10"/>
      <c r="I29" s="5">
        <v>8242</v>
      </c>
      <c r="J29" s="1"/>
      <c r="K29" s="1"/>
      <c r="L29" s="1"/>
      <c r="M29" s="1"/>
      <c r="N29" s="1"/>
      <c r="O29" s="1"/>
    </row>
    <row r="30" spans="1:15" ht="12.75">
      <c r="A30" s="1" t="s">
        <v>84</v>
      </c>
      <c r="B30" s="1"/>
      <c r="C30" s="1"/>
      <c r="D30" s="1"/>
      <c r="E30" s="1"/>
      <c r="G30" s="5">
        <v>13654</v>
      </c>
      <c r="H30" s="10"/>
      <c r="I30" s="5">
        <v>6338</v>
      </c>
      <c r="J30" s="1"/>
      <c r="K30" s="1"/>
      <c r="L30" s="1"/>
      <c r="M30" s="1"/>
      <c r="N30" s="1"/>
      <c r="O30" s="1"/>
    </row>
    <row r="31" spans="1:15" ht="12.75">
      <c r="A31" s="1" t="s">
        <v>85</v>
      </c>
      <c r="B31" s="1"/>
      <c r="C31" s="1"/>
      <c r="D31" s="1"/>
      <c r="E31" s="1"/>
      <c r="G31" s="5">
        <v>-76</v>
      </c>
      <c r="H31" s="10"/>
      <c r="I31" s="5">
        <v>-110</v>
      </c>
      <c r="J31" s="1"/>
      <c r="K31" s="1"/>
      <c r="L31" s="1"/>
      <c r="M31" s="1"/>
      <c r="N31" s="1"/>
      <c r="O31" s="1"/>
    </row>
    <row r="32" spans="1:15" ht="12.75">
      <c r="A32" s="1" t="s">
        <v>179</v>
      </c>
      <c r="B32" s="1"/>
      <c r="C32" s="1"/>
      <c r="D32" s="1"/>
      <c r="E32" s="1"/>
      <c r="G32" s="5">
        <v>-1474</v>
      </c>
      <c r="H32" s="10"/>
      <c r="I32" s="5">
        <v>-1136</v>
      </c>
      <c r="J32" s="1"/>
      <c r="K32" s="1"/>
      <c r="L32" s="1"/>
      <c r="M32" s="1"/>
      <c r="N32" s="1"/>
      <c r="O32" s="1"/>
    </row>
    <row r="33" spans="1:15" ht="12.75">
      <c r="A33" s="1" t="s">
        <v>178</v>
      </c>
      <c r="B33" s="1"/>
      <c r="C33" s="1"/>
      <c r="D33" s="1"/>
      <c r="E33" s="1"/>
      <c r="G33" s="6">
        <v>-160</v>
      </c>
      <c r="H33" s="10"/>
      <c r="I33" s="6">
        <v>-1139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12"/>
      <c r="H34" s="10"/>
      <c r="I34" s="12"/>
      <c r="J34" s="1"/>
      <c r="K34" s="1"/>
      <c r="L34" s="1"/>
      <c r="M34" s="1"/>
      <c r="N34" s="1"/>
      <c r="O34" s="1"/>
    </row>
    <row r="35" spans="1:15" ht="13.5" thickBot="1">
      <c r="A35" s="1"/>
      <c r="B35" s="1"/>
      <c r="C35" s="1"/>
      <c r="D35" s="1"/>
      <c r="E35" s="1"/>
      <c r="G35" s="36">
        <f>SUM(G29:G34)</f>
        <v>17656</v>
      </c>
      <c r="H35" s="10"/>
      <c r="I35" s="36">
        <f>SUM(I29:I34)</f>
        <v>12195</v>
      </c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1"/>
      <c r="I37" s="1"/>
      <c r="J37" s="1"/>
      <c r="K37" s="1"/>
      <c r="L37" s="1"/>
      <c r="M37" s="1"/>
      <c r="N37" s="1"/>
      <c r="O37" s="1"/>
    </row>
    <row r="38" spans="1:15" ht="12.75">
      <c r="A38" s="1" t="s">
        <v>180</v>
      </c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</row>
    <row r="39" spans="1:15" ht="12.75">
      <c r="A39" s="1" t="s">
        <v>189</v>
      </c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1"/>
      <c r="H40" s="11"/>
      <c r="I40" s="1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printOptions/>
  <pageMargins left="0.75" right="0.75" top="0.73" bottom="0.78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2"/>
  <sheetViews>
    <sheetView workbookViewId="0" topLeftCell="A298">
      <selection activeCell="L305" sqref="L305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6" width="14.421875" style="0" customWidth="1"/>
    <col min="7" max="7" width="10.8515625" style="0" customWidth="1"/>
    <col min="8" max="8" width="10.7109375" style="0" customWidth="1"/>
    <col min="9" max="9" width="9.7109375" style="0" customWidth="1"/>
    <col min="10" max="10" width="4.7109375" style="0" customWidth="1"/>
  </cols>
  <sheetData>
    <row r="1" spans="1:5" ht="12.75">
      <c r="A1" s="2" t="s">
        <v>35</v>
      </c>
      <c r="B1" s="1"/>
      <c r="C1" s="1"/>
      <c r="D1" s="1"/>
      <c r="E1" s="1"/>
    </row>
    <row r="2" spans="1:11" ht="12.75">
      <c r="A2" s="2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132</v>
      </c>
      <c r="B6" s="2" t="s">
        <v>257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133</v>
      </c>
      <c r="B8" s="2" t="s">
        <v>87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208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255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88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190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183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281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282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360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 t="s">
        <v>361</v>
      </c>
      <c r="C19" s="1" t="s">
        <v>362</v>
      </c>
      <c r="D19" s="1"/>
      <c r="E19" s="1"/>
      <c r="F19" s="1"/>
      <c r="G19" s="1"/>
      <c r="H19" s="1"/>
      <c r="I19" s="1"/>
      <c r="J19" s="1"/>
      <c r="K19" s="1"/>
    </row>
    <row r="20" spans="1:11" ht="12.75">
      <c r="A20" s="2"/>
      <c r="B20" s="1" t="s">
        <v>363</v>
      </c>
      <c r="C20" s="1" t="s">
        <v>364</v>
      </c>
      <c r="D20" s="1"/>
      <c r="E20" s="1"/>
      <c r="F20" s="1"/>
      <c r="G20" s="1"/>
      <c r="H20" s="1"/>
      <c r="I20" s="1"/>
      <c r="J20" s="1"/>
      <c r="K20" s="1"/>
    </row>
    <row r="21" spans="1:11" ht="12.75">
      <c r="A21" s="2"/>
      <c r="B21" s="1" t="s">
        <v>365</v>
      </c>
      <c r="C21" s="1" t="s">
        <v>366</v>
      </c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1" t="s">
        <v>367</v>
      </c>
      <c r="C22" s="1" t="s">
        <v>368</v>
      </c>
      <c r="D22" s="1"/>
      <c r="E22" s="1"/>
      <c r="F22" s="1"/>
      <c r="G22" s="1"/>
      <c r="H22" s="1"/>
      <c r="I22" s="1"/>
      <c r="J22" s="1"/>
      <c r="K22" s="1"/>
    </row>
    <row r="23" spans="1:11" ht="12.75">
      <c r="A23" s="2"/>
      <c r="B23" s="1" t="s">
        <v>369</v>
      </c>
      <c r="C23" s="1" t="s">
        <v>49</v>
      </c>
      <c r="D23" s="1"/>
      <c r="E23" s="1"/>
      <c r="F23" s="1"/>
      <c r="G23" s="1"/>
      <c r="H23" s="1"/>
      <c r="I23" s="1"/>
      <c r="J23" s="1"/>
      <c r="K23" s="1"/>
    </row>
    <row r="24" spans="1:11" ht="12.75">
      <c r="A24" s="2"/>
      <c r="B24" s="1" t="s">
        <v>370</v>
      </c>
      <c r="C24" s="1" t="s">
        <v>371</v>
      </c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372</v>
      </c>
      <c r="C25" s="1" t="s">
        <v>373</v>
      </c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 t="s">
        <v>374</v>
      </c>
      <c r="C26" s="1" t="s">
        <v>375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393</v>
      </c>
      <c r="C27" s="1" t="s">
        <v>394</v>
      </c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376</v>
      </c>
      <c r="C28" s="1" t="s">
        <v>377</v>
      </c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 t="s">
        <v>378</v>
      </c>
      <c r="C29" s="1" t="s">
        <v>379</v>
      </c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380</v>
      </c>
      <c r="C30" s="1" t="s">
        <v>381</v>
      </c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382</v>
      </c>
      <c r="C31" s="1" t="s">
        <v>383</v>
      </c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384</v>
      </c>
      <c r="C32" s="1" t="s">
        <v>385</v>
      </c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 t="s">
        <v>386</v>
      </c>
      <c r="C33" s="1" t="s">
        <v>387</v>
      </c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388</v>
      </c>
      <c r="C34" s="1" t="s">
        <v>389</v>
      </c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 t="s">
        <v>390</v>
      </c>
      <c r="C35" s="1" t="s">
        <v>391</v>
      </c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392</v>
      </c>
      <c r="C36" s="1" t="s">
        <v>381</v>
      </c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399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 t="s">
        <v>398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 t="s">
        <v>28</v>
      </c>
      <c r="C40" s="1" t="s">
        <v>28</v>
      </c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 t="s">
        <v>331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 t="s">
        <v>332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19" t="s">
        <v>196</v>
      </c>
      <c r="C44" s="37" t="s">
        <v>353</v>
      </c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1"/>
      <c r="C45" s="1" t="s">
        <v>336</v>
      </c>
      <c r="D45" s="1"/>
      <c r="E45" s="1"/>
      <c r="F45" s="1"/>
      <c r="G45" s="1"/>
      <c r="H45" s="1"/>
      <c r="I45" s="1"/>
      <c r="J45" s="1"/>
      <c r="K45" s="1"/>
    </row>
    <row r="46" spans="1:11" ht="12.75">
      <c r="A46" s="2"/>
      <c r="B46" s="1"/>
      <c r="C46" s="1" t="s">
        <v>337</v>
      </c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/>
      <c r="C47" s="1" t="s">
        <v>338</v>
      </c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/>
      <c r="C48" s="1" t="s">
        <v>339</v>
      </c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/>
      <c r="C49" s="1" t="s">
        <v>340</v>
      </c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/>
      <c r="C50" s="1" t="s">
        <v>344</v>
      </c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/>
      <c r="C51" s="1" t="s">
        <v>341</v>
      </c>
      <c r="D51" s="1"/>
      <c r="E51" s="1"/>
      <c r="F51" s="1"/>
      <c r="G51" s="1"/>
      <c r="H51" s="1"/>
      <c r="I51" s="1"/>
      <c r="J51" s="1"/>
      <c r="K51" s="1"/>
    </row>
    <row r="52" spans="1:11" ht="12.75">
      <c r="A52" s="2"/>
      <c r="B52" s="1"/>
      <c r="C52" s="1" t="s">
        <v>345</v>
      </c>
      <c r="D52" s="1"/>
      <c r="E52" s="1"/>
      <c r="F52" s="1"/>
      <c r="G52" s="1"/>
      <c r="H52" s="1"/>
      <c r="I52" s="1"/>
      <c r="J52" s="1"/>
      <c r="K52" s="1"/>
    </row>
    <row r="53" spans="1:11" ht="12.75">
      <c r="A53" s="2"/>
      <c r="B53" s="1"/>
      <c r="C53" s="1" t="s">
        <v>342</v>
      </c>
      <c r="D53" s="1"/>
      <c r="E53" s="1"/>
      <c r="F53" s="1"/>
      <c r="G53" s="1"/>
      <c r="H53" s="1"/>
      <c r="I53" s="1"/>
      <c r="J53" s="1"/>
      <c r="K53" s="1"/>
    </row>
    <row r="54" spans="1:11" ht="12.75">
      <c r="A54" s="2"/>
      <c r="B54" s="1"/>
      <c r="C54" s="1" t="s">
        <v>343</v>
      </c>
      <c r="D54" s="1"/>
      <c r="E54" s="1"/>
      <c r="F54" s="1"/>
      <c r="G54" s="1"/>
      <c r="H54" s="1"/>
      <c r="I54" s="1"/>
      <c r="J54" s="1"/>
      <c r="K54" s="1"/>
    </row>
    <row r="55" spans="1:11" ht="12.75">
      <c r="A55" s="2"/>
      <c r="B55" s="1"/>
      <c r="C55" s="1" t="s">
        <v>346</v>
      </c>
      <c r="D55" s="1"/>
      <c r="E55" s="1"/>
      <c r="F55" s="1"/>
      <c r="G55" s="1"/>
      <c r="H55" s="1"/>
      <c r="I55" s="1"/>
      <c r="J55" s="1"/>
      <c r="K55" s="1"/>
    </row>
    <row r="56" spans="1:11" ht="12.7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"/>
      <c r="B57" s="1"/>
      <c r="C57" s="1" t="s">
        <v>347</v>
      </c>
      <c r="D57" s="1"/>
      <c r="E57" s="1"/>
      <c r="F57" s="1"/>
      <c r="G57" s="1"/>
      <c r="H57" s="1"/>
      <c r="I57" s="1"/>
      <c r="J57" s="1"/>
      <c r="K57" s="1"/>
    </row>
    <row r="58" spans="1:11" ht="12.75">
      <c r="A58" s="2"/>
      <c r="B58" s="1"/>
      <c r="C58" s="1" t="s">
        <v>348</v>
      </c>
      <c r="D58" s="1"/>
      <c r="E58" s="1"/>
      <c r="F58" s="1"/>
      <c r="G58" s="1"/>
      <c r="H58" s="1"/>
      <c r="I58" s="1"/>
      <c r="J58" s="1"/>
      <c r="K58" s="1"/>
    </row>
    <row r="59" spans="1:11" ht="12.75">
      <c r="A59" s="2"/>
      <c r="B59" s="1"/>
      <c r="C59" s="1" t="s">
        <v>349</v>
      </c>
      <c r="D59" s="1"/>
      <c r="E59" s="1"/>
      <c r="F59" s="1"/>
      <c r="G59" s="1"/>
      <c r="H59" s="1"/>
      <c r="I59" s="1"/>
      <c r="J59" s="1"/>
      <c r="K59" s="1"/>
    </row>
    <row r="60" spans="1:11" ht="12.75">
      <c r="A60" s="2"/>
      <c r="B60" s="1"/>
      <c r="C60" s="1" t="s">
        <v>350</v>
      </c>
      <c r="D60" s="1"/>
      <c r="E60" s="1"/>
      <c r="F60" s="1"/>
      <c r="G60" s="1"/>
      <c r="H60" s="1"/>
      <c r="I60" s="1"/>
      <c r="J60" s="1"/>
      <c r="K60" s="1"/>
    </row>
    <row r="61" spans="1:11" ht="12.75">
      <c r="A61" s="2"/>
      <c r="B61" s="1"/>
      <c r="C61" s="1" t="s">
        <v>351</v>
      </c>
      <c r="D61" s="1"/>
      <c r="E61" s="1"/>
      <c r="F61" s="1"/>
      <c r="G61" s="1"/>
      <c r="H61" s="1"/>
      <c r="I61" s="1"/>
      <c r="J61" s="1"/>
      <c r="K61" s="1"/>
    </row>
    <row r="62" spans="1:11" ht="12.75">
      <c r="A62" s="2"/>
      <c r="B62" s="1"/>
      <c r="C62" s="1" t="s">
        <v>352</v>
      </c>
      <c r="D62" s="1"/>
      <c r="E62" s="1"/>
      <c r="F62" s="1"/>
      <c r="G62" s="1"/>
      <c r="H62" s="1"/>
      <c r="I62" s="1"/>
      <c r="J62" s="1"/>
      <c r="K62" s="1"/>
    </row>
    <row r="63" spans="1:11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2"/>
      <c r="B64" s="19" t="s">
        <v>197</v>
      </c>
      <c r="C64" s="37" t="s">
        <v>293</v>
      </c>
      <c r="D64" s="1"/>
      <c r="E64" s="1"/>
      <c r="F64" s="1"/>
      <c r="G64" s="1"/>
      <c r="H64" s="1"/>
      <c r="I64" s="1"/>
      <c r="J64" s="1"/>
      <c r="K64" s="1"/>
    </row>
    <row r="65" spans="1:11" ht="12.75">
      <c r="A65" s="2"/>
      <c r="B65" s="1"/>
      <c r="C65" s="1" t="s">
        <v>294</v>
      </c>
      <c r="D65" s="1"/>
      <c r="E65" s="1"/>
      <c r="F65" s="1"/>
      <c r="G65" s="1"/>
      <c r="H65" s="1"/>
      <c r="I65" s="1"/>
      <c r="J65" s="1"/>
      <c r="K65" s="1"/>
    </row>
    <row r="66" spans="1:11" ht="12.75">
      <c r="A66" s="2"/>
      <c r="B66" s="1"/>
      <c r="C66" s="1" t="s">
        <v>333</v>
      </c>
      <c r="D66" s="1"/>
      <c r="E66" s="1"/>
      <c r="F66" s="1"/>
      <c r="G66" s="1"/>
      <c r="H66" s="1"/>
      <c r="I66" s="1"/>
      <c r="J66" s="1"/>
      <c r="K66" s="1"/>
    </row>
    <row r="67" spans="1:11" ht="12.75">
      <c r="A67" s="2"/>
      <c r="B67" s="1"/>
      <c r="C67" s="1" t="s">
        <v>295</v>
      </c>
      <c r="D67" s="1"/>
      <c r="E67" s="1"/>
      <c r="F67" s="1"/>
      <c r="G67" s="1"/>
      <c r="H67" s="1"/>
      <c r="I67" s="1"/>
      <c r="J67" s="1"/>
      <c r="K67" s="1"/>
    </row>
    <row r="68" spans="1:11" ht="12.75">
      <c r="A68" s="2"/>
      <c r="B68" s="1"/>
      <c r="C68" s="1" t="s">
        <v>296</v>
      </c>
      <c r="D68" s="1"/>
      <c r="E68" s="1"/>
      <c r="F68" s="1"/>
      <c r="G68" s="1"/>
      <c r="H68" s="1"/>
      <c r="I68" s="1"/>
      <c r="J68" s="1"/>
      <c r="K68" s="1"/>
    </row>
    <row r="69" spans="1:11" ht="12.75">
      <c r="A69" s="2"/>
      <c r="B69" s="1"/>
      <c r="C69" s="1" t="s">
        <v>297</v>
      </c>
      <c r="D69" s="1"/>
      <c r="E69" s="1"/>
      <c r="F69" s="1"/>
      <c r="G69" s="1"/>
      <c r="H69" s="1"/>
      <c r="I69" s="1"/>
      <c r="J69" s="1"/>
      <c r="K69" s="1"/>
    </row>
    <row r="70" spans="1:11" ht="12.75">
      <c r="A70" s="2"/>
      <c r="B70" s="1"/>
      <c r="C70" s="1" t="s">
        <v>334</v>
      </c>
      <c r="D70" s="1"/>
      <c r="E70" s="1"/>
      <c r="F70" s="1"/>
      <c r="G70" s="1"/>
      <c r="H70" s="1"/>
      <c r="I70" s="1"/>
      <c r="J70" s="1"/>
      <c r="K70" s="1"/>
    </row>
    <row r="71" spans="1:11" ht="12.75">
      <c r="A71" s="2"/>
      <c r="B71" s="1"/>
      <c r="C71" s="1" t="s">
        <v>298</v>
      </c>
      <c r="D71" s="1"/>
      <c r="E71" s="1"/>
      <c r="F71" s="1"/>
      <c r="G71" s="1"/>
      <c r="H71" s="1"/>
      <c r="I71" s="1"/>
      <c r="J71" s="1"/>
      <c r="K71" s="1"/>
    </row>
    <row r="72" spans="1:11" ht="12.75">
      <c r="A72" s="2"/>
      <c r="B72" s="1"/>
      <c r="C72" s="1" t="s">
        <v>335</v>
      </c>
      <c r="D72" s="1"/>
      <c r="E72" s="1"/>
      <c r="F72" s="1"/>
      <c r="G72" s="1"/>
      <c r="H72" s="1"/>
      <c r="I72" s="1"/>
      <c r="J72" s="1"/>
      <c r="K72" s="1"/>
    </row>
    <row r="73" spans="1:11" ht="12.75">
      <c r="A73" s="2"/>
      <c r="B73" s="1"/>
      <c r="C73" s="1" t="s">
        <v>299</v>
      </c>
      <c r="D73" s="1"/>
      <c r="E73" s="1"/>
      <c r="F73" s="1"/>
      <c r="G73" s="1"/>
      <c r="H73" s="1"/>
      <c r="I73" s="1"/>
      <c r="J73" s="1"/>
      <c r="K73" s="1"/>
    </row>
    <row r="74" spans="1:11" ht="12.75">
      <c r="A74" s="2"/>
      <c r="B74" s="1"/>
      <c r="C74" s="1" t="s">
        <v>300</v>
      </c>
      <c r="D74" s="1"/>
      <c r="E74" s="1"/>
      <c r="F74" s="1"/>
      <c r="G74" s="1"/>
      <c r="H74" s="1"/>
      <c r="I74" s="1"/>
      <c r="J74" s="1"/>
      <c r="K74" s="1"/>
    </row>
    <row r="75" spans="1:11" ht="12.75">
      <c r="A75" s="2"/>
      <c r="B75" s="1"/>
      <c r="C75" s="1" t="s">
        <v>301</v>
      </c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/>
      <c r="B77" s="1"/>
      <c r="C77" s="1" t="s">
        <v>306</v>
      </c>
      <c r="D77" s="1"/>
      <c r="E77" s="1"/>
      <c r="F77" s="1"/>
      <c r="G77" s="1"/>
      <c r="H77" s="1"/>
      <c r="I77" s="1"/>
      <c r="J77" s="1"/>
      <c r="K77" s="1"/>
    </row>
    <row r="78" spans="1:11" ht="12.75">
      <c r="A78" s="2"/>
      <c r="B78" s="1"/>
      <c r="C78" s="1" t="s">
        <v>302</v>
      </c>
      <c r="D78" s="1"/>
      <c r="E78" s="1"/>
      <c r="F78" s="1"/>
      <c r="G78" s="1"/>
      <c r="H78" s="1"/>
      <c r="I78" s="1"/>
      <c r="J78" s="1"/>
      <c r="K78" s="1"/>
    </row>
    <row r="79" spans="1:11" ht="12.75">
      <c r="A79" s="2"/>
      <c r="B79" s="1"/>
      <c r="C79" s="1" t="s">
        <v>303</v>
      </c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/>
      <c r="C80" s="1" t="s">
        <v>307</v>
      </c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1"/>
      <c r="C81" s="1" t="s">
        <v>304</v>
      </c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1"/>
      <c r="C82" s="1" t="s">
        <v>305</v>
      </c>
      <c r="D82" s="1"/>
      <c r="E82" s="1"/>
      <c r="F82" s="1"/>
      <c r="G82" s="1"/>
      <c r="H82" s="1"/>
      <c r="I82" s="1"/>
      <c r="J82" s="1"/>
      <c r="K82" s="1"/>
    </row>
    <row r="83" spans="1:11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19" t="s">
        <v>199</v>
      </c>
      <c r="C84" s="37" t="s">
        <v>283</v>
      </c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1"/>
      <c r="C85" s="1" t="s">
        <v>284</v>
      </c>
      <c r="D85" s="1"/>
      <c r="E85" s="1"/>
      <c r="F85" s="1"/>
      <c r="G85" s="1"/>
      <c r="H85" s="1"/>
      <c r="I85" s="1"/>
      <c r="J85" s="1"/>
      <c r="K85" s="1"/>
    </row>
    <row r="86" spans="1:11" ht="12.75">
      <c r="A86" s="2"/>
      <c r="B86" s="1"/>
      <c r="C86" s="1" t="s">
        <v>285</v>
      </c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1"/>
      <c r="C87" s="1" t="s">
        <v>286</v>
      </c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B88" s="1"/>
      <c r="C88" s="1" t="s">
        <v>287</v>
      </c>
      <c r="D88" s="1"/>
      <c r="E88" s="1"/>
      <c r="F88" s="1"/>
      <c r="G88" s="1"/>
      <c r="H88" s="1"/>
      <c r="I88" s="1"/>
      <c r="J88" s="1"/>
      <c r="K88" s="1"/>
    </row>
    <row r="89" spans="1:11" ht="12.75">
      <c r="A89" s="2"/>
      <c r="B89" s="1"/>
      <c r="C89" s="1" t="s">
        <v>288</v>
      </c>
      <c r="D89" s="1"/>
      <c r="E89" s="1"/>
      <c r="F89" s="1"/>
      <c r="G89" s="1"/>
      <c r="H89" s="1"/>
      <c r="I89" s="1"/>
      <c r="J89" s="1"/>
      <c r="K89" s="1"/>
    </row>
    <row r="90" spans="1:11" ht="12.75">
      <c r="A90" s="2"/>
      <c r="B90" s="1"/>
      <c r="C90" s="1" t="s">
        <v>289</v>
      </c>
      <c r="D90" s="1"/>
      <c r="E90" s="1"/>
      <c r="F90" s="1"/>
      <c r="G90" s="1"/>
      <c r="H90" s="1"/>
      <c r="I90" s="1"/>
      <c r="J90" s="1"/>
      <c r="K90" s="1"/>
    </row>
    <row r="91" spans="1:11" ht="12.75">
      <c r="A91" s="2"/>
      <c r="B91" s="1"/>
      <c r="C91" s="1" t="s">
        <v>290</v>
      </c>
      <c r="D91" s="1"/>
      <c r="E91" s="1"/>
      <c r="F91" s="1"/>
      <c r="G91" s="1"/>
      <c r="H91" s="1"/>
      <c r="I91" s="1"/>
      <c r="J91" s="1"/>
      <c r="K91" s="1"/>
    </row>
    <row r="92" spans="1:11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/>
      <c r="B93" s="1"/>
      <c r="C93" s="1" t="s">
        <v>291</v>
      </c>
      <c r="D93" s="1"/>
      <c r="E93" s="1"/>
      <c r="F93" s="1"/>
      <c r="G93" s="1"/>
      <c r="H93" s="1"/>
      <c r="I93" s="1"/>
      <c r="J93" s="1"/>
      <c r="K93" s="1"/>
    </row>
    <row r="94" spans="1:11" ht="12.75">
      <c r="A94" s="2"/>
      <c r="B94" s="1"/>
      <c r="C94" s="1" t="s">
        <v>292</v>
      </c>
      <c r="D94" s="1"/>
      <c r="E94" s="1"/>
      <c r="F94" s="1"/>
      <c r="G94" s="1"/>
      <c r="H94" s="1"/>
      <c r="I94" s="1"/>
      <c r="J94" s="1"/>
      <c r="K94" s="1"/>
    </row>
    <row r="95" spans="1:11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2"/>
      <c r="B96" s="19" t="s">
        <v>200</v>
      </c>
      <c r="C96" s="37" t="s">
        <v>308</v>
      </c>
      <c r="D96" s="1"/>
      <c r="E96" s="1"/>
      <c r="F96" s="1"/>
      <c r="G96" s="1"/>
      <c r="H96" s="1"/>
      <c r="I96" s="1"/>
      <c r="J96" s="1"/>
      <c r="K96" s="1"/>
    </row>
    <row r="97" spans="1:11" ht="12.75">
      <c r="A97" s="2"/>
      <c r="B97" s="1"/>
      <c r="C97" s="1" t="s">
        <v>309</v>
      </c>
      <c r="D97" s="1"/>
      <c r="E97" s="1"/>
      <c r="F97" s="1"/>
      <c r="G97" s="1"/>
      <c r="H97" s="1"/>
      <c r="I97" s="1"/>
      <c r="J97" s="1"/>
      <c r="K97" s="1"/>
    </row>
    <row r="98" spans="1:11" ht="12.75">
      <c r="A98" s="2"/>
      <c r="B98" s="1"/>
      <c r="C98" s="1" t="s">
        <v>310</v>
      </c>
      <c r="D98" s="1"/>
      <c r="E98" s="1"/>
      <c r="F98" s="1"/>
      <c r="G98" s="1"/>
      <c r="H98" s="1"/>
      <c r="I98" s="1"/>
      <c r="J98" s="1"/>
      <c r="K98" s="1"/>
    </row>
    <row r="99" spans="1:11" ht="12.75">
      <c r="A99" s="2"/>
      <c r="B99" s="1"/>
      <c r="C99" s="1" t="s">
        <v>311</v>
      </c>
      <c r="D99" s="1"/>
      <c r="E99" s="1"/>
      <c r="F99" s="1"/>
      <c r="G99" s="1"/>
      <c r="H99" s="1"/>
      <c r="I99" s="1"/>
      <c r="J99" s="1"/>
      <c r="K99" s="1"/>
    </row>
    <row r="100" spans="1:11" ht="12.75">
      <c r="A100" s="2"/>
      <c r="B100" s="1"/>
      <c r="C100" s="1" t="s">
        <v>312</v>
      </c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2"/>
      <c r="B101" s="1"/>
      <c r="C101" s="1" t="s">
        <v>313</v>
      </c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2"/>
      <c r="B102" s="1"/>
      <c r="C102" s="1" t="s">
        <v>314</v>
      </c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2"/>
      <c r="B103" s="1"/>
      <c r="C103" s="1" t="s">
        <v>315</v>
      </c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2"/>
      <c r="B104" s="1"/>
      <c r="C104" s="1" t="s">
        <v>316</v>
      </c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2"/>
      <c r="B106" s="1"/>
      <c r="C106" s="1" t="s">
        <v>317</v>
      </c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2"/>
      <c r="B107" s="1"/>
      <c r="C107" s="1" t="s">
        <v>318</v>
      </c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2"/>
      <c r="B108" s="1"/>
      <c r="C108" s="1" t="s">
        <v>319</v>
      </c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2"/>
      <c r="B109" s="1"/>
      <c r="C109" s="1" t="s">
        <v>321</v>
      </c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2"/>
      <c r="B110" s="1"/>
      <c r="C110" s="1" t="s">
        <v>320</v>
      </c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2"/>
      <c r="B112" s="19" t="s">
        <v>354</v>
      </c>
      <c r="C112" s="37" t="s">
        <v>322</v>
      </c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2"/>
      <c r="B113" s="1"/>
      <c r="C113" s="1" t="s">
        <v>323</v>
      </c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2"/>
      <c r="B114" s="1"/>
      <c r="C114" s="1" t="s">
        <v>324</v>
      </c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2"/>
      <c r="B115" s="1"/>
      <c r="C115" s="1" t="s">
        <v>325</v>
      </c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/>
      <c r="B116" s="1"/>
      <c r="C116" s="1" t="s">
        <v>326</v>
      </c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/>
      <c r="B117" s="1"/>
      <c r="C117" s="1" t="s">
        <v>327</v>
      </c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2"/>
      <c r="B118" s="1"/>
      <c r="C118" s="1" t="s">
        <v>328</v>
      </c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/>
      <c r="B119" s="1"/>
      <c r="C119" s="1" t="s">
        <v>329</v>
      </c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2"/>
      <c r="B120" s="1"/>
      <c r="C120" s="1" t="s">
        <v>330</v>
      </c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2" t="s">
        <v>134</v>
      </c>
      <c r="B122" s="2" t="s">
        <v>125</v>
      </c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2"/>
      <c r="B123" s="1" t="s">
        <v>256</v>
      </c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2" t="s">
        <v>135</v>
      </c>
      <c r="B125" s="2" t="s">
        <v>114</v>
      </c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2"/>
      <c r="B126" s="1" t="s">
        <v>115</v>
      </c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2" t="s">
        <v>136</v>
      </c>
      <c r="B128" s="2" t="s">
        <v>127</v>
      </c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2"/>
      <c r="B129" s="1" t="s">
        <v>464</v>
      </c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2"/>
      <c r="B130" s="1" t="s">
        <v>465</v>
      </c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2"/>
      <c r="B131" s="1" t="s">
        <v>462</v>
      </c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2"/>
      <c r="B132" s="1" t="s">
        <v>460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2"/>
      <c r="B133" s="1" t="s">
        <v>461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2"/>
      <c r="B134" s="1" t="s">
        <v>466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2"/>
      <c r="B135" s="1" t="s">
        <v>463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/>
      <c r="B136" s="1" t="s">
        <v>475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B137" s="1" t="s">
        <v>457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/>
      <c r="B138" s="1" t="s">
        <v>458</v>
      </c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/>
      <c r="B139" s="1" t="s">
        <v>459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/>
      <c r="B140" s="1" t="s">
        <v>476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 t="s">
        <v>137</v>
      </c>
      <c r="B142" s="2" t="s">
        <v>126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2"/>
      <c r="B143" s="1" t="s">
        <v>128</v>
      </c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B144" s="1" t="s">
        <v>89</v>
      </c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 t="s">
        <v>138</v>
      </c>
      <c r="B146" s="2" t="s">
        <v>96</v>
      </c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/>
      <c r="B147" s="1" t="s">
        <v>10</v>
      </c>
      <c r="I147" s="1"/>
      <c r="J147" s="1"/>
      <c r="K147" s="1"/>
    </row>
    <row r="148" spans="1:11" ht="12.75">
      <c r="A148" s="2" t="s">
        <v>28</v>
      </c>
      <c r="B148" s="1" t="s">
        <v>11</v>
      </c>
      <c r="I148" s="1"/>
      <c r="J148" s="1"/>
      <c r="K148" s="1"/>
    </row>
    <row r="149" spans="1:11" ht="12.75">
      <c r="A149" s="2"/>
      <c r="B149" s="1" t="s">
        <v>6</v>
      </c>
      <c r="I149" s="1"/>
      <c r="J149" s="1"/>
      <c r="K149" s="1"/>
    </row>
    <row r="150" spans="1:11" ht="12.75">
      <c r="A150" s="2"/>
      <c r="B150" s="1" t="s">
        <v>7</v>
      </c>
      <c r="I150" s="1"/>
      <c r="J150" s="1"/>
      <c r="K150" s="1"/>
    </row>
    <row r="151" spans="1:11" ht="12.75">
      <c r="A151" s="2"/>
      <c r="B151" s="1" t="s">
        <v>8</v>
      </c>
      <c r="I151" s="1"/>
      <c r="J151" s="1"/>
      <c r="K151" s="1"/>
    </row>
    <row r="152" spans="1:11" ht="12.75">
      <c r="A152" s="2"/>
      <c r="B152" s="1" t="s">
        <v>9</v>
      </c>
      <c r="I152" s="1"/>
      <c r="J152" s="1"/>
      <c r="K152" s="1"/>
    </row>
    <row r="153" spans="1:11" ht="12.75">
      <c r="A153" s="2"/>
      <c r="B153" s="1"/>
      <c r="I153" s="1"/>
      <c r="J153" s="1"/>
      <c r="K153" s="1"/>
    </row>
    <row r="154" spans="1:11" ht="12.75">
      <c r="A154" s="2" t="s">
        <v>139</v>
      </c>
      <c r="B154" s="2" t="s">
        <v>129</v>
      </c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2"/>
      <c r="B155" s="1" t="s">
        <v>130</v>
      </c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2" t="s">
        <v>140</v>
      </c>
      <c r="B157" s="2" t="s">
        <v>111</v>
      </c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2"/>
      <c r="B158" s="1" t="s">
        <v>12</v>
      </c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2"/>
      <c r="B159" s="1"/>
      <c r="C159" s="1"/>
      <c r="D159" s="1"/>
      <c r="G159" s="31"/>
      <c r="H159" s="19" t="s">
        <v>28</v>
      </c>
      <c r="I159" s="19" t="s">
        <v>28</v>
      </c>
      <c r="J159" s="1"/>
      <c r="K159" s="1"/>
    </row>
    <row r="160" spans="1:11" ht="12.75">
      <c r="A160" s="2"/>
      <c r="C160" s="1"/>
      <c r="D160" s="10"/>
      <c r="E160" s="10"/>
      <c r="F160" s="28" t="s">
        <v>405</v>
      </c>
      <c r="G160" s="39"/>
      <c r="H160" s="28" t="s">
        <v>13</v>
      </c>
      <c r="I160" s="39"/>
      <c r="J160" s="1"/>
      <c r="K160" s="1"/>
    </row>
    <row r="161" spans="1:11" ht="12.75">
      <c r="A161" s="2"/>
      <c r="C161" s="1"/>
      <c r="D161" s="10"/>
      <c r="E161" s="10"/>
      <c r="F161" s="52" t="s">
        <v>14</v>
      </c>
      <c r="G161" s="52" t="s">
        <v>15</v>
      </c>
      <c r="H161" s="52" t="s">
        <v>14</v>
      </c>
      <c r="I161" s="52" t="s">
        <v>15</v>
      </c>
      <c r="J161" s="1"/>
      <c r="K161" s="1"/>
    </row>
    <row r="162" spans="1:11" ht="12.75">
      <c r="A162" s="2"/>
      <c r="C162" s="1"/>
      <c r="D162" s="10"/>
      <c r="E162" s="10"/>
      <c r="F162" s="61" t="s">
        <v>34</v>
      </c>
      <c r="G162" s="61" t="s">
        <v>34</v>
      </c>
      <c r="H162" s="61" t="s">
        <v>34</v>
      </c>
      <c r="I162" s="61" t="s">
        <v>34</v>
      </c>
      <c r="J162" s="1"/>
      <c r="K162" s="1"/>
    </row>
    <row r="163" spans="1:11" ht="12.75">
      <c r="A163" s="2"/>
      <c r="B163" s="2" t="s">
        <v>260</v>
      </c>
      <c r="C163" s="1"/>
      <c r="D163" s="1"/>
      <c r="E163" s="1"/>
      <c r="J163" s="1"/>
      <c r="K163" s="1"/>
    </row>
    <row r="164" spans="1:11" ht="12.75">
      <c r="A164" s="2"/>
      <c r="B164" s="2" t="s">
        <v>261</v>
      </c>
      <c r="C164" s="1"/>
      <c r="D164" s="1"/>
      <c r="E164" s="1"/>
      <c r="F164" s="19"/>
      <c r="G164" s="19"/>
      <c r="H164" s="19"/>
      <c r="I164" s="19"/>
      <c r="J164" s="1"/>
      <c r="K164" s="1"/>
    </row>
    <row r="165" spans="1:11" ht="12.75">
      <c r="A165" s="2"/>
      <c r="B165" s="1" t="s">
        <v>121</v>
      </c>
      <c r="C165" s="1"/>
      <c r="D165" s="1"/>
      <c r="E165" s="1"/>
      <c r="F165" s="7">
        <v>12658</v>
      </c>
      <c r="G165" s="7">
        <v>12256</v>
      </c>
      <c r="H165" s="7">
        <f>36217</f>
        <v>36217</v>
      </c>
      <c r="I165" s="7">
        <v>34767</v>
      </c>
      <c r="J165" s="1"/>
      <c r="K165" s="1"/>
    </row>
    <row r="166" spans="1:11" ht="12.75">
      <c r="A166" s="2"/>
      <c r="B166" s="1" t="s">
        <v>119</v>
      </c>
      <c r="C166" s="1"/>
      <c r="D166" s="1"/>
      <c r="E166" s="1"/>
      <c r="F166" s="7">
        <v>4277</v>
      </c>
      <c r="G166" s="7">
        <v>5770</v>
      </c>
      <c r="H166" s="7">
        <v>10528</v>
      </c>
      <c r="I166" s="7">
        <v>12549</v>
      </c>
      <c r="J166" s="1"/>
      <c r="K166" s="1"/>
    </row>
    <row r="167" spans="1:11" ht="12.75">
      <c r="A167" s="2"/>
      <c r="B167" s="1" t="s">
        <v>122</v>
      </c>
      <c r="C167" s="1"/>
      <c r="D167" s="1"/>
      <c r="E167" s="1"/>
      <c r="F167" s="8">
        <v>140</v>
      </c>
      <c r="G167" s="8">
        <v>60</v>
      </c>
      <c r="H167" s="8">
        <f>160+100</f>
        <v>260</v>
      </c>
      <c r="I167" s="8">
        <v>180</v>
      </c>
      <c r="J167" s="1"/>
      <c r="K167" s="1"/>
    </row>
    <row r="168" spans="1:11" ht="12.75">
      <c r="A168" s="2"/>
      <c r="B168" s="1" t="s">
        <v>28</v>
      </c>
      <c r="C168" s="1"/>
      <c r="D168" s="1"/>
      <c r="E168" s="1"/>
      <c r="F168" s="10">
        <f>SUM(F165:F167)</f>
        <v>17075</v>
      </c>
      <c r="G168" s="10">
        <f>SUM(G165:G167)</f>
        <v>18086</v>
      </c>
      <c r="H168" s="10">
        <f>SUM(H165:H167)</f>
        <v>47005</v>
      </c>
      <c r="I168" s="10">
        <f>SUM(I165:I167)</f>
        <v>47496</v>
      </c>
      <c r="J168" s="1"/>
      <c r="K168" s="1"/>
    </row>
    <row r="169" spans="1:11" ht="12.75">
      <c r="A169" s="2"/>
      <c r="B169" s="1" t="s">
        <v>123</v>
      </c>
      <c r="C169" s="1"/>
      <c r="D169" s="10"/>
      <c r="E169" s="10"/>
      <c r="F169" s="8">
        <v>-1393</v>
      </c>
      <c r="G169" s="8">
        <v>-1044</v>
      </c>
      <c r="H169" s="8">
        <v>-4281</v>
      </c>
      <c r="I169" s="8">
        <v>-2964</v>
      </c>
      <c r="J169" s="1"/>
      <c r="K169" s="1"/>
    </row>
    <row r="170" spans="1:11" ht="12.75">
      <c r="A170" s="2"/>
      <c r="B170" s="1" t="s">
        <v>259</v>
      </c>
      <c r="C170" s="1"/>
      <c r="D170" s="10"/>
      <c r="E170" s="10"/>
      <c r="F170" s="10">
        <f>+F168+F169</f>
        <v>15682</v>
      </c>
      <c r="G170" s="10">
        <f>+G168+G169</f>
        <v>17042</v>
      </c>
      <c r="H170" s="10">
        <f>+H168+H169</f>
        <v>42724</v>
      </c>
      <c r="I170" s="10">
        <f>+I168+I169</f>
        <v>44532</v>
      </c>
      <c r="J170" s="1"/>
      <c r="K170" s="1"/>
    </row>
    <row r="171" spans="1:11" ht="12.75">
      <c r="A171" s="2"/>
      <c r="B171" s="1" t="s">
        <v>258</v>
      </c>
      <c r="C171" s="1"/>
      <c r="D171" s="1"/>
      <c r="E171" s="1"/>
      <c r="F171" s="7">
        <v>7540</v>
      </c>
      <c r="G171" s="7">
        <v>8584</v>
      </c>
      <c r="H171" s="7">
        <v>29379</v>
      </c>
      <c r="I171" s="7">
        <v>26386</v>
      </c>
      <c r="J171" s="1"/>
      <c r="K171" s="1"/>
    </row>
    <row r="172" spans="1:11" ht="12.75">
      <c r="A172" s="2"/>
      <c r="B172" s="1"/>
      <c r="C172" s="1"/>
      <c r="D172" s="10"/>
      <c r="E172" s="10"/>
      <c r="F172" s="15"/>
      <c r="G172" s="15"/>
      <c r="H172" s="15"/>
      <c r="I172" s="15"/>
      <c r="J172" s="1"/>
      <c r="K172" s="1"/>
    </row>
    <row r="173" spans="1:11" ht="13.5" thickBot="1">
      <c r="A173" s="2"/>
      <c r="B173" s="1" t="s">
        <v>72</v>
      </c>
      <c r="C173" s="1"/>
      <c r="D173" s="10"/>
      <c r="E173" s="10"/>
      <c r="F173" s="9">
        <f>+F170+F171</f>
        <v>23222</v>
      </c>
      <c r="G173" s="9">
        <f>+G170+G171</f>
        <v>25626</v>
      </c>
      <c r="H173" s="9">
        <f>+H170+H171</f>
        <v>72103</v>
      </c>
      <c r="I173" s="9">
        <f>+I170+I171</f>
        <v>70918</v>
      </c>
      <c r="J173" s="1"/>
      <c r="K173" s="1"/>
    </row>
    <row r="174" spans="1:11" ht="12.75">
      <c r="A174" s="2"/>
      <c r="I174" s="10"/>
      <c r="J174" s="1"/>
      <c r="K174" s="1"/>
    </row>
    <row r="175" spans="1:11" ht="12.75">
      <c r="A175" s="2"/>
      <c r="B175" s="2" t="s">
        <v>262</v>
      </c>
      <c r="C175" s="1"/>
      <c r="D175" s="1"/>
      <c r="E175" s="1"/>
      <c r="I175" s="10"/>
      <c r="J175" s="1"/>
      <c r="K175" s="1"/>
    </row>
    <row r="176" spans="1:11" ht="12.75">
      <c r="A176" s="2"/>
      <c r="B176" s="2" t="s">
        <v>263</v>
      </c>
      <c r="C176" s="1"/>
      <c r="D176" s="1"/>
      <c r="E176" s="1"/>
      <c r="F176" s="19"/>
      <c r="I176" s="10"/>
      <c r="J176" s="1"/>
      <c r="K176" s="1"/>
    </row>
    <row r="177" spans="1:11" ht="12.75">
      <c r="A177" s="2"/>
      <c r="B177" s="1" t="s">
        <v>121</v>
      </c>
      <c r="C177" s="1"/>
      <c r="D177" s="1"/>
      <c r="E177" s="1"/>
      <c r="F177" s="7">
        <v>572</v>
      </c>
      <c r="G177" s="7">
        <v>564</v>
      </c>
      <c r="H177" s="7">
        <v>1110</v>
      </c>
      <c r="I177" s="10">
        <v>1681</v>
      </c>
      <c r="J177" s="1"/>
      <c r="K177" s="1"/>
    </row>
    <row r="178" spans="1:11" ht="12.75">
      <c r="A178" s="2"/>
      <c r="B178" s="1" t="s">
        <v>119</v>
      </c>
      <c r="C178" s="1"/>
      <c r="D178" s="1"/>
      <c r="E178" s="1"/>
      <c r="F178" s="7">
        <v>399</v>
      </c>
      <c r="G178" s="7">
        <v>767</v>
      </c>
      <c r="H178" s="7">
        <v>669</v>
      </c>
      <c r="I178" s="10">
        <v>1367</v>
      </c>
      <c r="J178" s="1"/>
      <c r="K178" s="1"/>
    </row>
    <row r="179" spans="1:11" ht="12.75">
      <c r="A179" s="2"/>
      <c r="B179" s="1" t="s">
        <v>122</v>
      </c>
      <c r="C179" s="1"/>
      <c r="D179" s="1"/>
      <c r="E179" s="1"/>
      <c r="F179" s="8">
        <v>10593</v>
      </c>
      <c r="G179" s="8">
        <v>-114</v>
      </c>
      <c r="H179" s="8">
        <f>13341-3186</f>
        <v>10155</v>
      </c>
      <c r="I179" s="8">
        <v>1243</v>
      </c>
      <c r="J179" s="1"/>
      <c r="K179" s="1"/>
    </row>
    <row r="180" spans="1:11" ht="12.75">
      <c r="A180" s="2"/>
      <c r="B180" s="1" t="s">
        <v>259</v>
      </c>
      <c r="C180" s="1"/>
      <c r="D180" s="1"/>
      <c r="E180" s="1"/>
      <c r="F180" s="10">
        <f>SUM(F177:F179)</f>
        <v>11564</v>
      </c>
      <c r="G180" s="10">
        <f>SUM(G177:G179)</f>
        <v>1217</v>
      </c>
      <c r="H180" s="10">
        <f>SUM(H177:H179)</f>
        <v>11934</v>
      </c>
      <c r="I180" s="10">
        <f>SUM(I177:I179)</f>
        <v>4291</v>
      </c>
      <c r="J180" s="1"/>
      <c r="K180" s="1"/>
    </row>
    <row r="181" spans="1:11" ht="12.75">
      <c r="A181" s="2"/>
      <c r="B181" s="1" t="s">
        <v>258</v>
      </c>
      <c r="C181" s="1"/>
      <c r="D181" s="1"/>
      <c r="E181" s="1"/>
      <c r="F181" s="7">
        <v>1457</v>
      </c>
      <c r="G181" s="7">
        <v>879</v>
      </c>
      <c r="H181" s="7">
        <v>5733</v>
      </c>
      <c r="I181" s="10">
        <v>2995</v>
      </c>
      <c r="J181" s="1"/>
      <c r="K181" s="1"/>
    </row>
    <row r="182" spans="1:11" ht="12.75">
      <c r="A182" s="2"/>
      <c r="B182" s="1"/>
      <c r="C182" s="1"/>
      <c r="D182" s="10"/>
      <c r="E182" s="10"/>
      <c r="F182" s="15"/>
      <c r="G182" s="15"/>
      <c r="H182" s="15"/>
      <c r="I182" s="15"/>
      <c r="J182" s="1"/>
      <c r="K182" s="1"/>
    </row>
    <row r="183" spans="1:11" ht="13.5" thickBot="1">
      <c r="A183" s="2"/>
      <c r="B183" s="1" t="s">
        <v>72</v>
      </c>
      <c r="C183" s="1"/>
      <c r="D183" s="10"/>
      <c r="E183" s="10"/>
      <c r="F183" s="9">
        <f>+F180+F181</f>
        <v>13021</v>
      </c>
      <c r="G183" s="9">
        <f>+G180+G181</f>
        <v>2096</v>
      </c>
      <c r="H183" s="9">
        <f>+H180+H181</f>
        <v>17667</v>
      </c>
      <c r="I183" s="9">
        <f>+I180+I181</f>
        <v>7286</v>
      </c>
      <c r="J183" s="1"/>
      <c r="K183" s="1"/>
    </row>
    <row r="184" spans="1:11" ht="12.75">
      <c r="A184" s="2"/>
      <c r="I184" s="10"/>
      <c r="J184" s="1"/>
      <c r="K184" s="1"/>
    </row>
    <row r="185" spans="1:11" ht="12.75">
      <c r="A185" s="2"/>
      <c r="B185" s="1"/>
      <c r="C185" s="1"/>
      <c r="D185" s="10"/>
      <c r="E185" s="10"/>
      <c r="F185" s="10"/>
      <c r="G185" s="10"/>
      <c r="H185" s="10"/>
      <c r="I185" s="10"/>
      <c r="J185" s="1"/>
      <c r="K185" s="1"/>
    </row>
    <row r="186" spans="1:11" ht="12.75">
      <c r="A186" s="2" t="s">
        <v>141</v>
      </c>
      <c r="B186" s="2" t="s">
        <v>131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 t="s">
        <v>16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1" t="s">
        <v>17</v>
      </c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2" t="s">
        <v>142</v>
      </c>
      <c r="B190" s="2" t="s">
        <v>113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 t="s">
        <v>169</v>
      </c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2"/>
      <c r="B192" s="1" t="s">
        <v>28</v>
      </c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 t="s">
        <v>143</v>
      </c>
      <c r="B193" s="2" t="s">
        <v>94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2"/>
      <c r="B194" s="1" t="s">
        <v>467</v>
      </c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2"/>
      <c r="B195" s="1" t="s">
        <v>468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2"/>
      <c r="B196" s="2" t="s">
        <v>28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2" t="s">
        <v>144</v>
      </c>
      <c r="B197" s="2" t="s">
        <v>227</v>
      </c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2"/>
      <c r="B198" s="1" t="s">
        <v>228</v>
      </c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2"/>
      <c r="B199" s="1" t="s">
        <v>469</v>
      </c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2"/>
      <c r="B200" s="1" t="s">
        <v>470</v>
      </c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2"/>
      <c r="B202" s="1" t="s">
        <v>424</v>
      </c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2"/>
      <c r="B204" s="1"/>
      <c r="C204" s="1"/>
      <c r="D204" s="1"/>
      <c r="E204" s="1"/>
      <c r="F204" s="1" t="s">
        <v>28</v>
      </c>
      <c r="G204" s="19" t="s">
        <v>426</v>
      </c>
      <c r="J204" s="1"/>
      <c r="K204" s="1"/>
    </row>
    <row r="205" spans="1:11" ht="12.75">
      <c r="A205" s="2"/>
      <c r="B205" s="1"/>
      <c r="C205" s="1"/>
      <c r="D205" s="1"/>
      <c r="E205" s="1"/>
      <c r="G205" s="53" t="s">
        <v>425</v>
      </c>
      <c r="J205" s="1"/>
      <c r="K205" s="1"/>
    </row>
    <row r="206" spans="1:11" ht="12.75">
      <c r="A206" s="2"/>
      <c r="C206" s="1"/>
      <c r="D206" s="1"/>
      <c r="E206" s="1"/>
      <c r="G206" s="19" t="s">
        <v>34</v>
      </c>
      <c r="J206" s="1"/>
      <c r="K206" s="1"/>
    </row>
    <row r="207" spans="1:11" ht="13.5" thickBot="1">
      <c r="A207" s="2"/>
      <c r="B207" s="1" t="s">
        <v>55</v>
      </c>
      <c r="C207" s="1"/>
      <c r="D207" s="1"/>
      <c r="E207" s="1"/>
      <c r="G207" s="9">
        <v>29379</v>
      </c>
      <c r="J207" s="1"/>
      <c r="K207" s="1"/>
    </row>
    <row r="208" spans="1:11" ht="12.75">
      <c r="A208" s="2"/>
      <c r="B208" s="1"/>
      <c r="C208" s="1"/>
      <c r="D208" s="1"/>
      <c r="E208" s="1"/>
      <c r="G208" s="1"/>
      <c r="J208" s="1"/>
      <c r="K208" s="1"/>
    </row>
    <row r="209" spans="1:11" ht="12.75">
      <c r="A209" s="2"/>
      <c r="B209" s="1" t="s">
        <v>264</v>
      </c>
      <c r="C209" s="1"/>
      <c r="D209" s="1"/>
      <c r="E209" s="1"/>
      <c r="G209" s="7">
        <v>4765</v>
      </c>
      <c r="J209" s="1"/>
      <c r="K209" s="1"/>
    </row>
    <row r="210" spans="1:11" ht="12.75">
      <c r="A210" s="2"/>
      <c r="B210" s="1" t="s">
        <v>90</v>
      </c>
      <c r="C210" s="1"/>
      <c r="D210" s="1"/>
      <c r="E210" s="1"/>
      <c r="G210" s="7">
        <v>-237</v>
      </c>
      <c r="J210" s="1"/>
      <c r="K210" s="1"/>
    </row>
    <row r="211" spans="1:11" ht="13.5" thickBot="1">
      <c r="A211" s="2"/>
      <c r="B211" s="1" t="s">
        <v>427</v>
      </c>
      <c r="C211" s="1"/>
      <c r="D211" s="1"/>
      <c r="E211" s="1"/>
      <c r="G211" s="54">
        <f>+G209+G210</f>
        <v>4528</v>
      </c>
      <c r="J211" s="1"/>
      <c r="K211" s="1"/>
    </row>
    <row r="212" spans="1:11" ht="12.75">
      <c r="A212" s="2"/>
      <c r="B212" s="1"/>
      <c r="C212" s="1"/>
      <c r="D212" s="1"/>
      <c r="E212" s="1"/>
      <c r="F212" s="1"/>
      <c r="G212" s="1"/>
      <c r="J212" s="1"/>
      <c r="K212" s="1"/>
    </row>
    <row r="213" spans="1:11" ht="12.75">
      <c r="A213" s="2"/>
      <c r="B213" s="1" t="s">
        <v>428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2"/>
      <c r="B214" s="1"/>
      <c r="C214" s="1"/>
      <c r="D214" s="1"/>
      <c r="E214" s="1"/>
      <c r="F214" s="1"/>
      <c r="H214" s="19" t="s">
        <v>34</v>
      </c>
      <c r="I214" s="1"/>
      <c r="J214" s="1"/>
      <c r="K214" s="1"/>
    </row>
    <row r="215" spans="1:11" ht="12.75">
      <c r="A215" s="2"/>
      <c r="B215" s="1" t="s">
        <v>74</v>
      </c>
      <c r="C215" s="1"/>
      <c r="D215" s="1"/>
      <c r="E215" s="1"/>
      <c r="F215" s="1"/>
      <c r="H215" s="7">
        <v>9309</v>
      </c>
      <c r="I215" s="1"/>
      <c r="J215" s="1"/>
      <c r="K215" s="1"/>
    </row>
    <row r="216" spans="1:11" ht="12.75">
      <c r="A216" s="2"/>
      <c r="B216" s="1" t="s">
        <v>265</v>
      </c>
      <c r="C216" s="1"/>
      <c r="D216" s="1"/>
      <c r="E216" s="1"/>
      <c r="F216" s="1"/>
      <c r="H216" s="7">
        <v>1613</v>
      </c>
      <c r="I216" s="1"/>
      <c r="J216" s="1"/>
      <c r="K216" s="1"/>
    </row>
    <row r="217" spans="1:11" ht="12.75">
      <c r="A217" s="2"/>
      <c r="B217" s="1" t="s">
        <v>75</v>
      </c>
      <c r="C217" s="1"/>
      <c r="D217" s="1"/>
      <c r="E217" s="1"/>
      <c r="F217" s="1"/>
      <c r="H217" s="7">
        <v>2872</v>
      </c>
      <c r="I217" s="1"/>
      <c r="J217" s="1"/>
      <c r="K217" s="1"/>
    </row>
    <row r="218" spans="1:11" ht="12.75">
      <c r="A218" s="2"/>
      <c r="B218" s="1" t="s">
        <v>267</v>
      </c>
      <c r="C218" s="1"/>
      <c r="D218" s="1"/>
      <c r="E218" s="1"/>
      <c r="F218" s="1"/>
      <c r="H218" s="7">
        <v>202</v>
      </c>
      <c r="I218" s="1"/>
      <c r="J218" s="1"/>
      <c r="K218" s="1"/>
    </row>
    <row r="219" spans="1:11" ht="12.75">
      <c r="A219" s="2"/>
      <c r="B219" s="1" t="s">
        <v>266</v>
      </c>
      <c r="C219" s="1"/>
      <c r="D219" s="1"/>
      <c r="E219" s="1"/>
      <c r="F219" s="1"/>
      <c r="H219" s="7">
        <v>63</v>
      </c>
      <c r="I219" s="1"/>
      <c r="J219" s="1"/>
      <c r="K219" s="1"/>
    </row>
    <row r="220" spans="1:11" ht="12.75">
      <c r="A220" s="2"/>
      <c r="B220" s="1" t="s">
        <v>78</v>
      </c>
      <c r="C220" s="1"/>
      <c r="D220" s="1"/>
      <c r="E220" s="1"/>
      <c r="F220" s="1"/>
      <c r="H220" s="7">
        <v>2787</v>
      </c>
      <c r="I220" s="1"/>
      <c r="J220" s="1"/>
      <c r="K220" s="1"/>
    </row>
    <row r="221" spans="1:11" ht="12.75">
      <c r="A221" s="2"/>
      <c r="B221" s="1" t="s">
        <v>229</v>
      </c>
      <c r="C221" s="1"/>
      <c r="D221" s="1"/>
      <c r="E221" s="1"/>
      <c r="F221" s="1"/>
      <c r="H221" s="7">
        <v>11280</v>
      </c>
      <c r="I221" s="1"/>
      <c r="J221" s="1"/>
      <c r="K221" s="1"/>
    </row>
    <row r="222" spans="1:11" ht="12.75">
      <c r="A222" s="2"/>
      <c r="B222" s="1" t="s">
        <v>230</v>
      </c>
      <c r="C222" s="1"/>
      <c r="D222" s="1"/>
      <c r="E222" s="1"/>
      <c r="F222" s="1"/>
      <c r="H222" s="7">
        <f>11760+804</f>
        <v>12564</v>
      </c>
      <c r="I222" s="1"/>
      <c r="J222" s="1"/>
      <c r="K222" s="1"/>
    </row>
    <row r="223" spans="1:11" ht="12.75">
      <c r="A223" s="2"/>
      <c r="B223" s="1" t="s">
        <v>268</v>
      </c>
      <c r="C223" s="1"/>
      <c r="D223" s="1"/>
      <c r="E223" s="1"/>
      <c r="F223" s="1"/>
      <c r="H223" s="7">
        <v>323</v>
      </c>
      <c r="I223" s="1"/>
      <c r="J223" s="1"/>
      <c r="K223" s="1"/>
    </row>
    <row r="224" spans="1:11" ht="12.75">
      <c r="A224" s="2"/>
      <c r="B224" s="1" t="s">
        <v>84</v>
      </c>
      <c r="C224" s="1"/>
      <c r="D224" s="1"/>
      <c r="E224" s="1"/>
      <c r="F224" s="1"/>
      <c r="H224" s="7">
        <v>3580</v>
      </c>
      <c r="I224" s="1"/>
      <c r="J224" s="1"/>
      <c r="K224" s="1"/>
    </row>
    <row r="225" spans="1:11" ht="12.75">
      <c r="A225" s="2"/>
      <c r="B225" s="1" t="s">
        <v>83</v>
      </c>
      <c r="C225" s="1"/>
      <c r="D225" s="1"/>
      <c r="E225" s="1"/>
      <c r="F225" s="1"/>
      <c r="H225" s="7">
        <v>8218</v>
      </c>
      <c r="I225" s="1"/>
      <c r="J225" s="1"/>
      <c r="K225" s="1"/>
    </row>
    <row r="226" spans="1:11" ht="12.75">
      <c r="A226" s="2"/>
      <c r="B226" s="1" t="s">
        <v>231</v>
      </c>
      <c r="C226" s="1"/>
      <c r="D226" s="1"/>
      <c r="E226" s="1"/>
      <c r="F226" s="1"/>
      <c r="H226" s="7">
        <v>-251</v>
      </c>
      <c r="I226" s="1"/>
      <c r="J226" s="1"/>
      <c r="K226" s="1"/>
    </row>
    <row r="227" spans="1:11" ht="12.75">
      <c r="A227" s="2"/>
      <c r="B227" s="1" t="s">
        <v>232</v>
      </c>
      <c r="C227" s="1"/>
      <c r="D227" s="1"/>
      <c r="E227" s="1"/>
      <c r="F227" s="1"/>
      <c r="H227" s="7">
        <f>-5316-4891</f>
        <v>-10207</v>
      </c>
      <c r="I227" s="1"/>
      <c r="J227" s="1"/>
      <c r="K227" s="1"/>
    </row>
    <row r="228" spans="1:11" ht="12.75">
      <c r="A228" s="2"/>
      <c r="B228" s="1" t="s">
        <v>233</v>
      </c>
      <c r="C228" s="1"/>
      <c r="D228" s="1"/>
      <c r="E228" s="1"/>
      <c r="F228" s="1"/>
      <c r="H228" s="7">
        <v>-41</v>
      </c>
      <c r="I228" s="1"/>
      <c r="J228" s="1"/>
      <c r="K228" s="1"/>
    </row>
    <row r="229" spans="1:11" ht="12.75">
      <c r="A229" s="2"/>
      <c r="B229" s="1" t="s">
        <v>423</v>
      </c>
      <c r="C229" s="1"/>
      <c r="D229" s="1"/>
      <c r="E229" s="1"/>
      <c r="F229" s="1"/>
      <c r="H229" s="7">
        <v>-31902</v>
      </c>
      <c r="I229" s="1"/>
      <c r="J229" s="1"/>
      <c r="K229" s="1"/>
    </row>
    <row r="230" spans="1:11" ht="12.75">
      <c r="A230" s="2"/>
      <c r="B230" s="1" t="s">
        <v>269</v>
      </c>
      <c r="C230" s="1"/>
      <c r="D230" s="1"/>
      <c r="E230" s="1"/>
      <c r="F230" s="1"/>
      <c r="H230" s="7">
        <v>-100</v>
      </c>
      <c r="I230" s="1"/>
      <c r="J230" s="1"/>
      <c r="K230" s="1"/>
    </row>
    <row r="231" spans="1:11" ht="12.75">
      <c r="A231" s="2"/>
      <c r="B231" s="1"/>
      <c r="C231" s="1"/>
      <c r="D231" s="1"/>
      <c r="E231" s="1"/>
      <c r="F231" s="1"/>
      <c r="H231" s="15"/>
      <c r="I231" s="1"/>
      <c r="J231" s="1"/>
      <c r="K231" s="1"/>
    </row>
    <row r="232" spans="1:11" ht="12.75">
      <c r="A232" s="2"/>
      <c r="B232" s="1" t="s">
        <v>429</v>
      </c>
      <c r="C232" s="1"/>
      <c r="D232" s="1"/>
      <c r="E232" s="1"/>
      <c r="F232" s="1"/>
      <c r="H232" s="16">
        <f>SUM(H215:H230)</f>
        <v>10310</v>
      </c>
      <c r="I232" s="1"/>
      <c r="J232" s="1"/>
      <c r="K232" s="1"/>
    </row>
    <row r="233" spans="1:11" ht="12.75">
      <c r="A233" s="2"/>
      <c r="B233" s="1" t="s">
        <v>431</v>
      </c>
      <c r="C233" s="1"/>
      <c r="D233" s="1"/>
      <c r="E233" s="1"/>
      <c r="F233" s="1"/>
      <c r="G233" s="1"/>
      <c r="H233" s="70">
        <v>10717</v>
      </c>
      <c r="I233" s="1"/>
      <c r="J233" s="1"/>
      <c r="K233" s="1"/>
    </row>
    <row r="234" spans="1:11" ht="12.75">
      <c r="A234" s="2"/>
      <c r="B234" s="1" t="s">
        <v>432</v>
      </c>
      <c r="C234" s="1"/>
      <c r="D234" s="1"/>
      <c r="E234" s="1"/>
      <c r="F234" s="1"/>
      <c r="G234" s="1"/>
      <c r="H234" s="16">
        <f>+H232+H233</f>
        <v>21027</v>
      </c>
      <c r="I234" s="1"/>
      <c r="J234" s="1"/>
      <c r="K234" s="1"/>
    </row>
    <row r="235" spans="1:11" ht="12.75">
      <c r="A235" s="2"/>
      <c r="B235" s="1" t="s">
        <v>430</v>
      </c>
      <c r="C235" s="1"/>
      <c r="D235" s="1"/>
      <c r="E235" s="1"/>
      <c r="F235" s="1"/>
      <c r="G235" s="1"/>
      <c r="H235" s="7">
        <v>-8218</v>
      </c>
      <c r="I235" s="1"/>
      <c r="J235" s="1"/>
      <c r="K235" s="1"/>
    </row>
    <row r="236" spans="1:11" ht="12.75">
      <c r="A236" s="2"/>
      <c r="B236" s="1"/>
      <c r="C236" s="1"/>
      <c r="D236" s="1"/>
      <c r="E236" s="1"/>
      <c r="F236" s="1"/>
      <c r="G236" s="1"/>
      <c r="H236" s="45"/>
      <c r="I236" s="1"/>
      <c r="J236" s="1"/>
      <c r="K236" s="1"/>
    </row>
    <row r="237" spans="1:11" ht="13.5" thickBot="1">
      <c r="A237" s="2"/>
      <c r="B237" s="1" t="s">
        <v>433</v>
      </c>
      <c r="C237" s="1"/>
      <c r="D237" s="1"/>
      <c r="E237" s="1"/>
      <c r="F237" s="1"/>
      <c r="G237" s="1"/>
      <c r="H237" s="47">
        <f>+H234+H235</f>
        <v>12809</v>
      </c>
      <c r="I237" s="1"/>
      <c r="J237" s="1"/>
      <c r="K237" s="1"/>
    </row>
    <row r="238" spans="1:11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2" t="s">
        <v>226</v>
      </c>
      <c r="B239" s="2" t="s">
        <v>107</v>
      </c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 t="s">
        <v>176</v>
      </c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 t="s">
        <v>175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 t="s">
        <v>28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2" t="s">
        <v>145</v>
      </c>
      <c r="B244" s="2" t="s">
        <v>182</v>
      </c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2" t="s">
        <v>181</v>
      </c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2" t="s">
        <v>146</v>
      </c>
      <c r="B247" s="2" t="s">
        <v>90</v>
      </c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2"/>
      <c r="C248" s="1"/>
      <c r="D248" s="1"/>
      <c r="E248" s="1"/>
      <c r="F248" s="19">
        <v>2006</v>
      </c>
      <c r="G248" s="19">
        <v>2005</v>
      </c>
      <c r="H248" s="1"/>
      <c r="I248" s="1"/>
      <c r="J248" s="1"/>
      <c r="K248" s="1"/>
    </row>
    <row r="249" spans="1:11" ht="12.75">
      <c r="A249" s="2"/>
      <c r="C249" s="1"/>
      <c r="D249" s="1"/>
      <c r="E249" s="1"/>
      <c r="F249" s="19" t="s">
        <v>34</v>
      </c>
      <c r="G249" s="19" t="s">
        <v>34</v>
      </c>
      <c r="H249" s="1"/>
      <c r="I249" s="1"/>
      <c r="J249" s="1"/>
      <c r="K249" s="1"/>
    </row>
    <row r="250" spans="1:11" ht="12.75">
      <c r="A250" s="2"/>
      <c r="B250" s="1" t="s">
        <v>163</v>
      </c>
      <c r="C250" s="1"/>
      <c r="D250" s="1"/>
      <c r="E250" s="1"/>
      <c r="F250" s="7">
        <v>0</v>
      </c>
      <c r="G250" s="7">
        <v>65</v>
      </c>
      <c r="H250" s="1"/>
      <c r="I250" s="1"/>
      <c r="J250" s="1"/>
      <c r="K250" s="1"/>
    </row>
    <row r="251" spans="1:11" ht="12.75">
      <c r="A251" s="2"/>
      <c r="B251" s="1" t="s">
        <v>162</v>
      </c>
      <c r="C251" s="1"/>
      <c r="D251" s="1"/>
      <c r="E251" s="1"/>
      <c r="F251" s="7">
        <v>-9</v>
      </c>
      <c r="G251" s="7">
        <v>-9</v>
      </c>
      <c r="H251" s="1"/>
      <c r="I251" s="1"/>
      <c r="J251" s="1"/>
      <c r="K251" s="1"/>
    </row>
    <row r="252" spans="1:11" ht="12.75">
      <c r="A252" s="2"/>
      <c r="B252" s="2"/>
      <c r="C252" s="1"/>
      <c r="D252" s="1"/>
      <c r="E252" s="1"/>
      <c r="F252" s="15"/>
      <c r="G252" s="15"/>
      <c r="H252" s="1"/>
      <c r="I252" s="1"/>
      <c r="J252" s="1"/>
      <c r="K252" s="1"/>
    </row>
    <row r="253" spans="1:11" ht="12.75">
      <c r="A253" s="2"/>
      <c r="B253" s="2"/>
      <c r="C253" s="1"/>
      <c r="D253" s="1"/>
      <c r="E253" s="1"/>
      <c r="F253" s="8">
        <f>+F250+F251</f>
        <v>-9</v>
      </c>
      <c r="G253" s="8">
        <f>+G250+G251</f>
        <v>56</v>
      </c>
      <c r="H253" s="1"/>
      <c r="I253" s="1"/>
      <c r="J253" s="1"/>
      <c r="K253" s="1"/>
    </row>
    <row r="254" spans="1:11" ht="12.75">
      <c r="A254" s="2"/>
      <c r="B254" s="2"/>
      <c r="C254" s="1"/>
      <c r="D254" s="1"/>
      <c r="E254" s="1"/>
      <c r="F254" s="10"/>
      <c r="G254" s="10"/>
      <c r="H254" s="1"/>
      <c r="I254" s="1"/>
      <c r="J254" s="1"/>
      <c r="K254" s="1"/>
    </row>
    <row r="255" spans="1:11" ht="12.75">
      <c r="A255" s="2"/>
      <c r="B255" s="1" t="s">
        <v>455</v>
      </c>
      <c r="C255" s="1"/>
      <c r="D255" s="1"/>
      <c r="E255" s="1"/>
      <c r="F255" s="10"/>
      <c r="G255" s="10"/>
      <c r="H255" s="1"/>
      <c r="I255" s="1"/>
      <c r="J255" s="1"/>
      <c r="K255" s="1"/>
    </row>
    <row r="256" spans="1:11" ht="12.75">
      <c r="A256" s="2"/>
      <c r="B256" s="1" t="s">
        <v>456</v>
      </c>
      <c r="C256" s="1"/>
      <c r="D256" s="1"/>
      <c r="E256" s="1"/>
      <c r="F256" s="10"/>
      <c r="G256" s="10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2" t="s">
        <v>147</v>
      </c>
      <c r="B258" s="2" t="s">
        <v>91</v>
      </c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 t="s">
        <v>471</v>
      </c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 t="s">
        <v>468</v>
      </c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2" t="s">
        <v>148</v>
      </c>
      <c r="B262" s="2" t="s">
        <v>92</v>
      </c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2"/>
      <c r="B263" s="1" t="s">
        <v>93</v>
      </c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2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2" t="s">
        <v>149</v>
      </c>
      <c r="B265" s="2" t="s">
        <v>95</v>
      </c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2"/>
      <c r="B266" s="1" t="s">
        <v>440</v>
      </c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2"/>
      <c r="B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2" t="s">
        <v>150</v>
      </c>
      <c r="B268" s="2" t="s">
        <v>97</v>
      </c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2"/>
      <c r="B269" s="1" t="s">
        <v>18</v>
      </c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2"/>
      <c r="B270" s="1"/>
      <c r="C270" s="1"/>
      <c r="F270" s="19" t="s">
        <v>98</v>
      </c>
      <c r="G270" s="19" t="s">
        <v>99</v>
      </c>
      <c r="H270" s="19" t="s">
        <v>72</v>
      </c>
      <c r="I270" s="1"/>
      <c r="J270" s="1"/>
      <c r="K270" s="1"/>
    </row>
    <row r="271" spans="1:11" ht="12.75">
      <c r="A271" s="2"/>
      <c r="E271" s="19"/>
      <c r="F271" s="19" t="s">
        <v>34</v>
      </c>
      <c r="G271" s="19" t="s">
        <v>34</v>
      </c>
      <c r="H271" s="19" t="s">
        <v>34</v>
      </c>
      <c r="I271" s="1"/>
      <c r="J271" s="1"/>
      <c r="K271" s="1"/>
    </row>
    <row r="272" spans="1:11" ht="12.75">
      <c r="A272" s="2"/>
      <c r="B272" s="22" t="s">
        <v>100</v>
      </c>
      <c r="C272" s="22"/>
      <c r="D272" s="23"/>
      <c r="E272" s="19"/>
      <c r="F272" s="19"/>
      <c r="G272" s="19"/>
      <c r="H272" s="19"/>
      <c r="I272" s="1"/>
      <c r="J272" s="1"/>
      <c r="K272" s="1"/>
    </row>
    <row r="273" spans="1:11" ht="12.75">
      <c r="A273" s="2"/>
      <c r="B273" s="1" t="s">
        <v>101</v>
      </c>
      <c r="C273" s="1"/>
      <c r="D273" s="19"/>
      <c r="E273" s="19"/>
      <c r="F273" s="24">
        <v>76</v>
      </c>
      <c r="G273" s="24">
        <v>0</v>
      </c>
      <c r="H273" s="16">
        <f>+F273+G273</f>
        <v>76</v>
      </c>
      <c r="I273" s="1"/>
      <c r="J273" s="1"/>
      <c r="K273" s="1"/>
    </row>
    <row r="274" spans="1:11" ht="12.75">
      <c r="A274" s="2"/>
      <c r="B274" s="1" t="s">
        <v>280</v>
      </c>
      <c r="C274" s="1"/>
      <c r="D274" s="19"/>
      <c r="E274" s="19"/>
      <c r="F274" s="24">
        <v>40</v>
      </c>
      <c r="G274" s="24">
        <v>0</v>
      </c>
      <c r="H274" s="16">
        <f>+F274+G274</f>
        <v>40</v>
      </c>
      <c r="I274" s="1"/>
      <c r="J274" s="1"/>
      <c r="K274" s="1"/>
    </row>
    <row r="275" spans="1:11" ht="12.75">
      <c r="A275" s="2"/>
      <c r="B275" s="1" t="s">
        <v>102</v>
      </c>
      <c r="C275" s="1"/>
      <c r="D275" s="19"/>
      <c r="E275" s="19"/>
      <c r="F275" s="24">
        <f>4620-40</f>
        <v>4580</v>
      </c>
      <c r="G275" s="24">
        <v>0</v>
      </c>
      <c r="H275" s="16">
        <f>+F275+G275</f>
        <v>4580</v>
      </c>
      <c r="I275" s="1"/>
      <c r="J275" s="1"/>
      <c r="K275" s="1"/>
    </row>
    <row r="276" spans="1:11" ht="12.75">
      <c r="A276" s="2"/>
      <c r="B276" s="1" t="s">
        <v>103</v>
      </c>
      <c r="C276" s="1"/>
      <c r="D276" s="19"/>
      <c r="E276" s="19"/>
      <c r="F276" s="25">
        <v>78</v>
      </c>
      <c r="G276" s="25">
        <v>0</v>
      </c>
      <c r="H276" s="16">
        <f>+F276+G276</f>
        <v>78</v>
      </c>
      <c r="I276" s="1"/>
      <c r="J276" s="1"/>
      <c r="K276" s="1"/>
    </row>
    <row r="277" spans="1:11" ht="12.75">
      <c r="A277" s="2"/>
      <c r="B277" s="1" t="s">
        <v>28</v>
      </c>
      <c r="C277" s="1"/>
      <c r="D277" s="19"/>
      <c r="E277" s="19"/>
      <c r="F277" s="25">
        <f>SUM(F273:F276)</f>
        <v>4774</v>
      </c>
      <c r="G277" s="25">
        <f>SUM(G273:G276)</f>
        <v>0</v>
      </c>
      <c r="H277" s="26">
        <f>SUM(H273:H276)</f>
        <v>4774</v>
      </c>
      <c r="I277" s="1"/>
      <c r="J277" s="1"/>
      <c r="K277" s="1"/>
    </row>
    <row r="278" spans="1:11" ht="12.75">
      <c r="A278" s="2"/>
      <c r="B278" s="1"/>
      <c r="C278" s="1"/>
      <c r="D278" s="19"/>
      <c r="E278" s="19"/>
      <c r="F278" s="27" t="s">
        <v>28</v>
      </c>
      <c r="G278" s="1"/>
      <c r="H278" s="1"/>
      <c r="I278" s="1"/>
      <c r="J278" s="1"/>
      <c r="K278" s="1"/>
    </row>
    <row r="279" spans="1:11" ht="12.75">
      <c r="A279" s="37"/>
      <c r="B279" s="22" t="s">
        <v>104</v>
      </c>
      <c r="C279" s="22"/>
      <c r="D279" s="23"/>
      <c r="E279" s="19"/>
      <c r="F279" s="27"/>
      <c r="G279" s="1"/>
      <c r="H279" s="1"/>
      <c r="I279" s="1"/>
      <c r="J279" s="1"/>
      <c r="K279" s="1"/>
    </row>
    <row r="280" spans="1:11" ht="12.75">
      <c r="A280" s="37"/>
      <c r="B280" s="1" t="s">
        <v>105</v>
      </c>
      <c r="C280" s="1"/>
      <c r="D280" s="19"/>
      <c r="E280" s="19"/>
      <c r="F280" s="28">
        <v>283</v>
      </c>
      <c r="G280" s="10">
        <v>0</v>
      </c>
      <c r="H280" s="16">
        <f>+F280+G280</f>
        <v>283</v>
      </c>
      <c r="I280" s="1"/>
      <c r="J280" s="1"/>
      <c r="K280" s="1"/>
    </row>
    <row r="281" spans="1:11" ht="12.75">
      <c r="A281" s="2"/>
      <c r="B281" s="1" t="s">
        <v>280</v>
      </c>
      <c r="C281" s="1"/>
      <c r="D281" s="19"/>
      <c r="E281" s="19"/>
      <c r="F281" s="25">
        <v>50</v>
      </c>
      <c r="G281" s="8"/>
      <c r="H281" s="16">
        <f>+F281+G281</f>
        <v>50</v>
      </c>
      <c r="I281" s="1"/>
      <c r="J281" s="1"/>
      <c r="K281" s="1"/>
    </row>
    <row r="282" spans="1:11" ht="12.75">
      <c r="A282" s="2"/>
      <c r="B282" s="1" t="s">
        <v>28</v>
      </c>
      <c r="C282" s="1"/>
      <c r="D282" s="19"/>
      <c r="E282" s="19"/>
      <c r="F282" s="25">
        <f>+F280+F281</f>
        <v>333</v>
      </c>
      <c r="G282" s="25">
        <f>+G280+G281</f>
        <v>0</v>
      </c>
      <c r="H282" s="26">
        <f>+H280+H281</f>
        <v>333</v>
      </c>
      <c r="I282" s="1"/>
      <c r="J282" s="1"/>
      <c r="K282" s="1"/>
    </row>
    <row r="283" spans="1:11" ht="12.75">
      <c r="A283" s="2"/>
      <c r="B283" s="1"/>
      <c r="C283" s="1"/>
      <c r="D283" s="19"/>
      <c r="E283" s="19"/>
      <c r="F283" s="28"/>
      <c r="G283" s="28"/>
      <c r="H283" s="28"/>
      <c r="I283" s="1"/>
      <c r="J283" s="1"/>
      <c r="K283" s="1"/>
    </row>
    <row r="284" spans="1:11" ht="13.5" thickBot="1">
      <c r="A284" s="2"/>
      <c r="B284" s="1" t="s">
        <v>106</v>
      </c>
      <c r="C284" s="1"/>
      <c r="D284" s="19"/>
      <c r="E284" s="19"/>
      <c r="F284" s="29">
        <f>+F277+F282</f>
        <v>5107</v>
      </c>
      <c r="G284" s="29">
        <f>+G277+G282</f>
        <v>0</v>
      </c>
      <c r="H284" s="29">
        <f>+H277+H282</f>
        <v>5107</v>
      </c>
      <c r="I284" s="1"/>
      <c r="J284" s="1"/>
      <c r="K284" s="1"/>
    </row>
    <row r="285" spans="1:11" ht="12.75">
      <c r="A285" s="2"/>
      <c r="B285" s="1"/>
      <c r="C285" s="1"/>
      <c r="F285" s="10"/>
      <c r="G285" s="1"/>
      <c r="H285" s="1"/>
      <c r="I285" s="1"/>
      <c r="J285" s="1"/>
      <c r="K285" s="1"/>
    </row>
    <row r="286" spans="1:11" ht="12.75">
      <c r="A286" s="2" t="s">
        <v>151</v>
      </c>
      <c r="B286" s="2" t="s">
        <v>108</v>
      </c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2"/>
      <c r="B287" s="1" t="s">
        <v>109</v>
      </c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2" t="s">
        <v>152</v>
      </c>
      <c r="B289" s="2" t="s">
        <v>110</v>
      </c>
      <c r="C289" s="38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2"/>
      <c r="B290" s="1" t="s">
        <v>437</v>
      </c>
      <c r="C290" s="38"/>
      <c r="D290" s="38"/>
      <c r="E290" s="38"/>
      <c r="F290" s="38"/>
      <c r="G290" s="1"/>
      <c r="H290" s="1"/>
      <c r="I290" s="1"/>
      <c r="J290" s="1"/>
      <c r="K290" s="1"/>
    </row>
    <row r="291" spans="1:11" ht="12.75">
      <c r="A291" s="2"/>
      <c r="B291" s="30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40" t="s">
        <v>191</v>
      </c>
      <c r="B292" s="1" t="s">
        <v>177</v>
      </c>
      <c r="C292" s="1"/>
      <c r="D292" s="1"/>
      <c r="E292" s="1"/>
      <c r="F292" s="1"/>
      <c r="G292" s="1"/>
      <c r="H292" s="1"/>
      <c r="I292" s="1"/>
      <c r="K292" s="1"/>
    </row>
    <row r="293" spans="1:11" ht="12.75">
      <c r="A293" s="2"/>
      <c r="B293" s="1" t="s">
        <v>192</v>
      </c>
      <c r="C293" s="1"/>
      <c r="D293" s="1"/>
      <c r="E293" s="1"/>
      <c r="F293" s="1"/>
      <c r="G293" s="1"/>
      <c r="H293" s="1"/>
      <c r="I293" s="1"/>
      <c r="K293" s="1"/>
    </row>
    <row r="294" spans="1:11" ht="12.75">
      <c r="A294" s="2"/>
      <c r="B294" s="1" t="s">
        <v>193</v>
      </c>
      <c r="C294" s="1"/>
      <c r="D294" s="1"/>
      <c r="E294" s="1"/>
      <c r="F294" s="1"/>
      <c r="G294" s="1"/>
      <c r="H294" s="1"/>
      <c r="I294" s="1"/>
      <c r="K294" s="1"/>
    </row>
    <row r="295" spans="1:11" ht="12.75">
      <c r="A295" s="2"/>
      <c r="B295" s="1" t="s">
        <v>472</v>
      </c>
      <c r="C295" s="1"/>
      <c r="D295" s="1"/>
      <c r="E295" s="1"/>
      <c r="F295" s="1"/>
      <c r="G295" s="1"/>
      <c r="H295" s="1"/>
      <c r="I295" s="1"/>
      <c r="K295" s="1"/>
    </row>
    <row r="296" spans="1:11" ht="12.75">
      <c r="A296" s="2"/>
      <c r="B296" s="1" t="s">
        <v>473</v>
      </c>
      <c r="C296" s="1"/>
      <c r="D296" s="1"/>
      <c r="E296" s="1"/>
      <c r="F296" s="1"/>
      <c r="G296" s="1"/>
      <c r="H296" s="1"/>
      <c r="I296" s="1"/>
      <c r="K296" s="1"/>
    </row>
    <row r="297" spans="1:11" ht="12.75">
      <c r="A297" s="2"/>
      <c r="B297" s="1"/>
      <c r="C297" s="1"/>
      <c r="D297" s="1"/>
      <c r="E297" s="1"/>
      <c r="F297" s="1"/>
      <c r="G297" s="1"/>
      <c r="H297" s="1"/>
      <c r="I297" s="1"/>
      <c r="K297" s="1"/>
    </row>
    <row r="298" spans="1:11" ht="12.75">
      <c r="A298" s="2"/>
      <c r="B298" s="58"/>
      <c r="C298" s="1"/>
      <c r="D298" s="1"/>
      <c r="E298" s="1"/>
      <c r="F298" s="1"/>
      <c r="G298" s="1"/>
      <c r="H298" s="1"/>
      <c r="I298" s="1"/>
      <c r="K298" s="1"/>
    </row>
    <row r="299" spans="1:11" ht="12.75">
      <c r="A299" s="40" t="s">
        <v>474</v>
      </c>
      <c r="B299" s="1" t="s">
        <v>195</v>
      </c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2"/>
      <c r="B300" s="1" t="s">
        <v>204</v>
      </c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2"/>
      <c r="B301" s="1" t="s">
        <v>205</v>
      </c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2"/>
      <c r="B302" s="1" t="s">
        <v>206</v>
      </c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2"/>
      <c r="B303" s="1" t="s">
        <v>207</v>
      </c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2"/>
      <c r="B304" s="1" t="s">
        <v>477</v>
      </c>
      <c r="C304" s="1"/>
      <c r="D304" s="1"/>
      <c r="E304" s="1"/>
      <c r="F304" s="1"/>
      <c r="G304" s="38"/>
      <c r="H304" s="38"/>
      <c r="I304" s="1"/>
      <c r="J304" s="1"/>
      <c r="K304" s="1"/>
    </row>
    <row r="305" spans="1:11" ht="12.7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40" t="s">
        <v>194</v>
      </c>
      <c r="B306" s="1" t="s">
        <v>441</v>
      </c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2"/>
      <c r="B307" s="1" t="s">
        <v>442</v>
      </c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2"/>
      <c r="B308" s="38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2"/>
      <c r="B309" s="1" t="s">
        <v>196</v>
      </c>
      <c r="C309" s="1" t="s">
        <v>271</v>
      </c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2"/>
      <c r="B310" s="1"/>
      <c r="C310" s="1" t="s">
        <v>272</v>
      </c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2"/>
      <c r="B311" s="1" t="s">
        <v>197</v>
      </c>
      <c r="C311" s="1" t="s">
        <v>198</v>
      </c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2"/>
      <c r="B312" s="1" t="s">
        <v>199</v>
      </c>
      <c r="C312" s="1" t="s">
        <v>273</v>
      </c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2"/>
      <c r="B313" s="1"/>
      <c r="C313" s="1" t="s">
        <v>274</v>
      </c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2"/>
      <c r="B314" s="1" t="s">
        <v>200</v>
      </c>
      <c r="C314" s="1" t="s">
        <v>201</v>
      </c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2"/>
      <c r="B315" s="1" t="s">
        <v>202</v>
      </c>
      <c r="C315" s="1" t="s">
        <v>203</v>
      </c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2"/>
      <c r="B316" s="38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2"/>
      <c r="B317" s="1" t="s">
        <v>278</v>
      </c>
      <c r="C317" s="56"/>
      <c r="D317" s="56"/>
      <c r="E317" s="56"/>
      <c r="F317" s="56"/>
      <c r="G317" s="56"/>
      <c r="H317" s="56"/>
      <c r="I317" s="56"/>
      <c r="J317" s="1"/>
      <c r="K317" s="1"/>
    </row>
    <row r="318" spans="1:11" ht="12.75">
      <c r="A318" s="2"/>
      <c r="B318" s="1" t="s">
        <v>279</v>
      </c>
      <c r="C318" s="56"/>
      <c r="D318" s="56"/>
      <c r="E318" s="56"/>
      <c r="F318" s="56"/>
      <c r="G318" s="56"/>
      <c r="H318" s="56"/>
      <c r="I318" s="56"/>
      <c r="J318" s="1"/>
      <c r="K318" s="1"/>
    </row>
    <row r="319" spans="1:11" ht="12.75">
      <c r="A319" s="2"/>
      <c r="B319" s="1" t="s">
        <v>403</v>
      </c>
      <c r="C319" s="56"/>
      <c r="D319" s="56"/>
      <c r="E319" s="56"/>
      <c r="F319" s="56"/>
      <c r="G319" s="56"/>
      <c r="H319" s="56"/>
      <c r="I319" s="56"/>
      <c r="J319" s="1"/>
      <c r="K319" s="1"/>
    </row>
    <row r="320" spans="1:11" ht="12.75">
      <c r="A320" s="2"/>
      <c r="B320" s="1" t="s">
        <v>404</v>
      </c>
      <c r="C320" s="56"/>
      <c r="D320" s="56"/>
      <c r="E320" s="56"/>
      <c r="F320" s="56"/>
      <c r="G320" s="56"/>
      <c r="H320" s="56"/>
      <c r="I320" s="56"/>
      <c r="J320" s="1"/>
      <c r="K320" s="1"/>
    </row>
    <row r="321" spans="1:11" ht="12.75">
      <c r="A321" s="2"/>
      <c r="B321" s="1" t="s">
        <v>478</v>
      </c>
      <c r="C321" s="56"/>
      <c r="D321" s="56"/>
      <c r="E321" s="56"/>
      <c r="F321" s="56"/>
      <c r="G321" s="56"/>
      <c r="H321" s="56"/>
      <c r="I321" s="56"/>
      <c r="J321" s="1"/>
      <c r="K321" s="1"/>
    </row>
    <row r="322" spans="1:11" ht="12.75">
      <c r="A322" s="2"/>
      <c r="B322" s="57"/>
      <c r="C322" s="56"/>
      <c r="D322" s="56"/>
      <c r="E322" s="56"/>
      <c r="F322" s="56"/>
      <c r="G322" s="56"/>
      <c r="H322" s="56"/>
      <c r="I322" s="56"/>
      <c r="J322" s="1"/>
      <c r="K322" s="1"/>
    </row>
    <row r="323" spans="1:11" ht="12.75">
      <c r="A323" s="33" t="s">
        <v>153</v>
      </c>
      <c r="B323" s="33" t="s">
        <v>112</v>
      </c>
      <c r="C323" s="32"/>
      <c r="D323" s="32"/>
      <c r="E323" s="32"/>
      <c r="F323" s="32"/>
      <c r="G323" s="32"/>
      <c r="H323" s="32"/>
      <c r="I323" s="32"/>
      <c r="J323" s="32"/>
      <c r="K323" s="32"/>
    </row>
    <row r="324" spans="1:11" ht="12.75">
      <c r="A324" s="33"/>
      <c r="B324" s="33"/>
      <c r="C324" s="32"/>
      <c r="D324" s="32"/>
      <c r="E324" s="32"/>
      <c r="F324" s="32"/>
      <c r="G324" s="32"/>
      <c r="H324" s="32"/>
      <c r="I324" s="32"/>
      <c r="J324" s="32"/>
      <c r="K324" s="32"/>
    </row>
    <row r="325" spans="1:11" ht="12.75">
      <c r="A325" s="33"/>
      <c r="B325" s="32" t="s">
        <v>275</v>
      </c>
      <c r="C325" s="32"/>
      <c r="D325" s="32"/>
      <c r="E325" s="32"/>
      <c r="F325" s="32"/>
      <c r="G325" s="32"/>
      <c r="H325" s="32"/>
      <c r="I325" s="32"/>
      <c r="J325" s="32"/>
      <c r="K325" s="32"/>
    </row>
    <row r="326" spans="1:11" ht="12.75">
      <c r="A326" s="33"/>
      <c r="B326" s="32" t="s">
        <v>276</v>
      </c>
      <c r="C326" s="32"/>
      <c r="D326" s="32"/>
      <c r="E326" s="32"/>
      <c r="F326" s="32"/>
      <c r="G326" s="32"/>
      <c r="H326" s="32"/>
      <c r="I326" s="32"/>
      <c r="J326" s="32"/>
      <c r="K326" s="32"/>
    </row>
    <row r="327" spans="1:11" ht="12.75">
      <c r="A327" s="33"/>
      <c r="B327" s="32" t="s">
        <v>277</v>
      </c>
      <c r="C327" s="32"/>
      <c r="D327" s="32"/>
      <c r="E327" s="32"/>
      <c r="F327" s="32"/>
      <c r="G327" s="32"/>
      <c r="H327" s="32"/>
      <c r="I327" s="32"/>
      <c r="J327" s="32"/>
      <c r="K327" s="32"/>
    </row>
    <row r="328" spans="1:11" ht="12.75">
      <c r="A328" s="33"/>
      <c r="B328" s="32"/>
      <c r="C328" s="32"/>
      <c r="D328" s="32"/>
      <c r="E328" s="32"/>
      <c r="F328" s="32"/>
      <c r="G328" s="32"/>
      <c r="H328" s="32"/>
      <c r="I328" s="32"/>
      <c r="J328" s="32"/>
      <c r="K328" s="32"/>
    </row>
    <row r="329" spans="1:11" ht="12.75">
      <c r="A329" s="33"/>
      <c r="B329" s="32" t="s">
        <v>452</v>
      </c>
      <c r="C329" s="32"/>
      <c r="D329" s="32"/>
      <c r="E329" s="32"/>
      <c r="F329" s="32"/>
      <c r="G329" s="32"/>
      <c r="H329" s="32"/>
      <c r="I329" s="32"/>
      <c r="J329" s="32"/>
      <c r="K329" s="32"/>
    </row>
    <row r="330" spans="1:11" ht="12.75">
      <c r="A330" s="33"/>
      <c r="B330" s="32" t="s">
        <v>443</v>
      </c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1:11" ht="12.75">
      <c r="A331" s="33"/>
      <c r="B331" s="32" t="s">
        <v>444</v>
      </c>
      <c r="C331" s="32"/>
      <c r="D331" s="32"/>
      <c r="E331" s="32"/>
      <c r="F331" s="32"/>
      <c r="G331" s="32"/>
      <c r="H331" s="32"/>
      <c r="I331" s="32"/>
      <c r="J331" s="32"/>
      <c r="K331" s="32"/>
    </row>
    <row r="332" spans="1:11" ht="12.75">
      <c r="A332" s="33"/>
      <c r="B332" s="32" t="s">
        <v>454</v>
      </c>
      <c r="C332" s="32"/>
      <c r="D332" s="32"/>
      <c r="E332" s="32"/>
      <c r="F332" s="32"/>
      <c r="G332" s="32"/>
      <c r="H332" s="32"/>
      <c r="I332" s="32"/>
      <c r="J332" s="32"/>
      <c r="K332" s="32"/>
    </row>
    <row r="333" spans="1:11" ht="12.75">
      <c r="A333" s="33"/>
      <c r="B333" s="32"/>
      <c r="C333" s="32"/>
      <c r="D333" s="32"/>
      <c r="E333" s="32"/>
      <c r="F333" s="32"/>
      <c r="G333" s="32"/>
      <c r="H333" s="32"/>
      <c r="I333" s="32"/>
      <c r="J333" s="32"/>
      <c r="K333" s="32"/>
    </row>
    <row r="334" spans="1:11" ht="12.75">
      <c r="A334" s="33"/>
      <c r="B334" s="32" t="s">
        <v>445</v>
      </c>
      <c r="C334" s="32"/>
      <c r="D334" s="32"/>
      <c r="E334" s="32"/>
      <c r="F334" s="32"/>
      <c r="G334" s="32"/>
      <c r="H334" s="32"/>
      <c r="I334" s="32"/>
      <c r="J334" s="32"/>
      <c r="K334" s="32"/>
    </row>
    <row r="335" spans="1:11" ht="12.75">
      <c r="A335" s="33"/>
      <c r="B335" s="32" t="s">
        <v>446</v>
      </c>
      <c r="C335" s="32"/>
      <c r="D335" s="32"/>
      <c r="E335" s="32"/>
      <c r="F335" s="32"/>
      <c r="G335" s="32"/>
      <c r="H335" s="32"/>
      <c r="I335" s="32"/>
      <c r="J335" s="32"/>
      <c r="K335" s="32"/>
    </row>
    <row r="336" spans="1:11" ht="12.75">
      <c r="A336" s="33"/>
      <c r="B336" s="32" t="s">
        <v>447</v>
      </c>
      <c r="C336" s="32"/>
      <c r="D336" s="32"/>
      <c r="E336" s="32"/>
      <c r="F336" s="32"/>
      <c r="G336" s="32"/>
      <c r="H336" s="32"/>
      <c r="I336" s="32"/>
      <c r="J336" s="32"/>
      <c r="K336" s="32"/>
    </row>
    <row r="337" spans="1:11" ht="12.75">
      <c r="A337" s="33"/>
      <c r="B337" s="32" t="s">
        <v>453</v>
      </c>
      <c r="C337" s="32"/>
      <c r="D337" s="32"/>
      <c r="E337" s="32"/>
      <c r="F337" s="32"/>
      <c r="G337" s="32"/>
      <c r="H337" s="32"/>
      <c r="I337" s="32"/>
      <c r="J337" s="32"/>
      <c r="K337" s="32"/>
    </row>
    <row r="338" spans="1:11" ht="12.75">
      <c r="A338" s="33"/>
      <c r="B338" s="32" t="s">
        <v>448</v>
      </c>
      <c r="C338" s="32"/>
      <c r="D338" s="32"/>
      <c r="E338" s="32"/>
      <c r="F338" s="32"/>
      <c r="G338" s="32"/>
      <c r="H338" s="32"/>
      <c r="I338" s="32"/>
      <c r="J338" s="32"/>
      <c r="K338" s="32"/>
    </row>
    <row r="339" spans="1:11" ht="12.75">
      <c r="A339" s="33"/>
      <c r="B339" s="33"/>
      <c r="C339" s="32"/>
      <c r="D339" s="32"/>
      <c r="E339" s="32"/>
      <c r="F339" s="32"/>
      <c r="G339" s="32"/>
      <c r="H339" s="32"/>
      <c r="I339" s="32"/>
      <c r="J339" s="32"/>
      <c r="K339" s="32"/>
    </row>
    <row r="340" spans="1:11" ht="12.75">
      <c r="A340" s="2" t="s">
        <v>154</v>
      </c>
      <c r="B340" s="2" t="s">
        <v>116</v>
      </c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2"/>
      <c r="B341" s="1" t="s">
        <v>449</v>
      </c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2"/>
      <c r="B342" s="1" t="s">
        <v>450</v>
      </c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2"/>
      <c r="B343" s="1" t="s">
        <v>451</v>
      </c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2" t="s">
        <v>155</v>
      </c>
      <c r="B345" s="2" t="s">
        <v>117</v>
      </c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2"/>
      <c r="B346" s="1" t="s">
        <v>174</v>
      </c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2" t="s">
        <v>156</v>
      </c>
      <c r="B348" s="2" t="s">
        <v>118</v>
      </c>
      <c r="I348" s="1"/>
      <c r="J348" s="1"/>
      <c r="K348" s="1"/>
    </row>
    <row r="349" spans="1:11" ht="12.75">
      <c r="A349" s="1"/>
      <c r="B349" s="1" t="s">
        <v>438</v>
      </c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2" t="s">
        <v>157</v>
      </c>
      <c r="B351" s="2" t="s">
        <v>158</v>
      </c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2" t="s">
        <v>406</v>
      </c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62" t="s">
        <v>418</v>
      </c>
      <c r="G353" s="64"/>
      <c r="H353" s="62" t="s">
        <v>19</v>
      </c>
      <c r="I353" s="64"/>
      <c r="J353" s="1"/>
      <c r="K353" s="1"/>
    </row>
    <row r="354" spans="1:11" ht="12.75">
      <c r="A354" s="1"/>
      <c r="B354" s="1"/>
      <c r="C354" s="1"/>
      <c r="D354" s="1"/>
      <c r="E354" s="1"/>
      <c r="F354" s="63" t="s">
        <v>20</v>
      </c>
      <c r="G354" s="63" t="s">
        <v>21</v>
      </c>
      <c r="H354" s="63" t="s">
        <v>20</v>
      </c>
      <c r="I354" s="63" t="s">
        <v>21</v>
      </c>
      <c r="J354" s="1"/>
      <c r="K354" s="1"/>
    </row>
    <row r="355" spans="1:11" ht="12.75">
      <c r="A355" s="1"/>
      <c r="B355" s="1" t="s">
        <v>439</v>
      </c>
      <c r="C355" s="1"/>
      <c r="D355" s="1"/>
      <c r="E355" s="1"/>
      <c r="F355" s="7">
        <v>4754</v>
      </c>
      <c r="G355" s="7">
        <v>53</v>
      </c>
      <c r="H355" s="7">
        <v>2926</v>
      </c>
      <c r="I355" s="7">
        <v>984</v>
      </c>
      <c r="J355" s="1"/>
      <c r="K355" s="1"/>
    </row>
    <row r="356" spans="1:11" ht="12.75">
      <c r="A356" s="1"/>
      <c r="B356" s="1" t="s">
        <v>24</v>
      </c>
      <c r="C356" s="1"/>
      <c r="D356" s="1"/>
      <c r="E356" s="1"/>
      <c r="F356" s="69"/>
      <c r="G356" s="68"/>
      <c r="H356" s="68"/>
      <c r="I356" s="68"/>
      <c r="J356" s="1"/>
      <c r="K356" s="1"/>
    </row>
    <row r="357" spans="1:11" ht="12.75">
      <c r="A357" s="1"/>
      <c r="B357" s="1" t="s">
        <v>25</v>
      </c>
      <c r="C357" s="1"/>
      <c r="D357" s="1"/>
      <c r="E357" s="1"/>
      <c r="F357" s="8">
        <v>41</v>
      </c>
      <c r="G357" s="8">
        <v>11</v>
      </c>
      <c r="H357" s="8">
        <v>120</v>
      </c>
      <c r="I357" s="8">
        <v>150</v>
      </c>
      <c r="J357" s="1"/>
      <c r="K357" s="1"/>
    </row>
    <row r="358" spans="1:11" ht="12.75">
      <c r="A358" s="1"/>
      <c r="B358" s="1" t="s">
        <v>413</v>
      </c>
      <c r="C358" s="1"/>
      <c r="D358" s="1"/>
      <c r="E358" s="1"/>
      <c r="F358" s="61"/>
      <c r="G358" s="61"/>
      <c r="H358" s="61"/>
      <c r="I358" s="61"/>
      <c r="J358" s="1"/>
      <c r="K358" s="1"/>
    </row>
    <row r="359" spans="1:11" ht="12.75">
      <c r="A359" s="1"/>
      <c r="B359" s="1" t="s">
        <v>414</v>
      </c>
      <c r="C359" s="1"/>
      <c r="D359" s="1"/>
      <c r="E359" s="1"/>
      <c r="F359" s="7">
        <f>+F355+F357</f>
        <v>4795</v>
      </c>
      <c r="G359" s="7">
        <f>+G355+G357</f>
        <v>64</v>
      </c>
      <c r="H359" s="7">
        <f>+H355+H357</f>
        <v>3046</v>
      </c>
      <c r="I359" s="7">
        <f>+I355+I357</f>
        <v>1134</v>
      </c>
      <c r="J359" s="1"/>
      <c r="K359" s="1"/>
    </row>
    <row r="360" spans="1:11" ht="12.75">
      <c r="A360" s="1"/>
      <c r="B360" s="1" t="s">
        <v>409</v>
      </c>
      <c r="C360" s="1"/>
      <c r="D360" s="1"/>
      <c r="E360" s="1"/>
      <c r="F360" s="7"/>
      <c r="G360" s="7"/>
      <c r="H360" s="7"/>
      <c r="I360" s="7"/>
      <c r="J360" s="1"/>
      <c r="K360" s="1"/>
    </row>
    <row r="361" spans="1:11" ht="12.75">
      <c r="A361" s="1"/>
      <c r="B361" s="1" t="s">
        <v>415</v>
      </c>
      <c r="C361" s="1"/>
      <c r="D361" s="1"/>
      <c r="E361" s="1"/>
      <c r="F361" s="7">
        <v>811</v>
      </c>
      <c r="G361" s="7">
        <v>212</v>
      </c>
      <c r="H361" s="7">
        <v>2717</v>
      </c>
      <c r="I361" s="7">
        <v>541</v>
      </c>
      <c r="J361" s="1"/>
      <c r="K361" s="1"/>
    </row>
    <row r="362" spans="1:11" ht="12.75">
      <c r="A362" s="1"/>
      <c r="B362" s="1"/>
      <c r="C362" s="1"/>
      <c r="D362" s="1"/>
      <c r="E362" s="1"/>
      <c r="F362" s="15"/>
      <c r="G362" s="15"/>
      <c r="H362" s="15"/>
      <c r="I362" s="15"/>
      <c r="J362" s="1"/>
      <c r="K362" s="1"/>
    </row>
    <row r="363" spans="1:11" ht="12.75">
      <c r="A363" s="1"/>
      <c r="B363" s="1" t="s">
        <v>407</v>
      </c>
      <c r="C363" s="1"/>
      <c r="D363" s="1"/>
      <c r="E363" s="1"/>
      <c r="F363" s="8">
        <f>+F359+F361</f>
        <v>5606</v>
      </c>
      <c r="G363" s="8">
        <f>+G359+G361</f>
        <v>276</v>
      </c>
      <c r="H363" s="8">
        <f>+H359+H361</f>
        <v>5763</v>
      </c>
      <c r="I363" s="8">
        <f>+I359+I361</f>
        <v>1675</v>
      </c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 t="s">
        <v>416</v>
      </c>
      <c r="C365" s="1"/>
      <c r="D365" s="1"/>
      <c r="E365" s="1"/>
      <c r="J365" s="1"/>
      <c r="K365" s="1"/>
    </row>
    <row r="366" spans="1:11" ht="12.75">
      <c r="A366" s="1"/>
      <c r="B366" s="1" t="s">
        <v>417</v>
      </c>
      <c r="C366" s="1"/>
      <c r="D366" s="1"/>
      <c r="E366" s="1"/>
      <c r="F366" s="8">
        <v>92042</v>
      </c>
      <c r="G366" s="8">
        <v>91514</v>
      </c>
      <c r="H366" s="8">
        <v>91909</v>
      </c>
      <c r="I366" s="8">
        <v>91340</v>
      </c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 t="s">
        <v>408</v>
      </c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 t="s">
        <v>410</v>
      </c>
      <c r="C369" s="1"/>
      <c r="D369" s="1"/>
      <c r="E369" s="1"/>
      <c r="F369" s="65">
        <f>+F359/F366*100</f>
        <v>5.209578236022685</v>
      </c>
      <c r="G369" s="65">
        <f>+G359/G366*100</f>
        <v>0.06993465480691478</v>
      </c>
      <c r="H369" s="65">
        <f>+H359/H366*100</f>
        <v>3.3141476895625024</v>
      </c>
      <c r="I369" s="65">
        <f>+I359/I366*100</f>
        <v>1.2415152178673088</v>
      </c>
      <c r="J369" s="1"/>
      <c r="K369" s="1"/>
    </row>
    <row r="370" spans="1:11" ht="12.75">
      <c r="A370" s="1"/>
      <c r="B370" s="1" t="s">
        <v>411</v>
      </c>
      <c r="C370" s="1"/>
      <c r="D370" s="1"/>
      <c r="E370" s="1"/>
      <c r="F370" s="65">
        <f>+F361/F366*100</f>
        <v>0.8811194889289673</v>
      </c>
      <c r="G370" s="65">
        <f>+G361/G366*100</f>
        <v>0.23165854404790526</v>
      </c>
      <c r="H370" s="65">
        <f>+H361/H366*100</f>
        <v>2.956184922042455</v>
      </c>
      <c r="I370" s="65">
        <f>+I361/I366*100</f>
        <v>0.5922925333917233</v>
      </c>
      <c r="J370" s="1"/>
      <c r="K370" s="1"/>
    </row>
    <row r="371" spans="1:11" ht="11.25" customHeight="1">
      <c r="A371" s="1"/>
      <c r="B371" s="1"/>
      <c r="C371" s="1"/>
      <c r="D371" s="1"/>
      <c r="E371" s="1"/>
      <c r="F371" s="45"/>
      <c r="G371" s="45"/>
      <c r="H371" s="45"/>
      <c r="I371" s="45"/>
      <c r="J371" s="1"/>
      <c r="K371" s="1"/>
    </row>
    <row r="372" spans="1:11" ht="13.5" thickBot="1">
      <c r="A372" s="1"/>
      <c r="B372" s="1" t="s">
        <v>412</v>
      </c>
      <c r="C372" s="1"/>
      <c r="D372" s="1"/>
      <c r="E372" s="1"/>
      <c r="F372" s="66">
        <f>+F369+F370</f>
        <v>6.090697724951653</v>
      </c>
      <c r="G372" s="66">
        <f>+G369+G370</f>
        <v>0.30159319885482005</v>
      </c>
      <c r="H372" s="66">
        <f>+H369+H370</f>
        <v>6.270332611604958</v>
      </c>
      <c r="I372" s="66">
        <f>+I369+I370</f>
        <v>1.833807751259032</v>
      </c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</sheetData>
  <printOptions/>
  <pageMargins left="0.75" right="0.97" top="0.33" bottom="0.3" header="0.3" footer="0.3"/>
  <pageSetup horizontalDpi="600" verticalDpi="600" orientation="portrait" scale="88" r:id="rId1"/>
  <rowBreaks count="5" manualBreakCount="5">
    <brk id="63" max="9" man="1"/>
    <brk id="121" max="9" man="1"/>
    <brk id="189" max="9" man="1"/>
    <brk id="241" max="9" man="1"/>
    <brk id="3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2006-11-27T03:56:59Z</cp:lastPrinted>
  <dcterms:created xsi:type="dcterms:W3CDTF">1999-11-25T03:32:38Z</dcterms:created>
  <dcterms:modified xsi:type="dcterms:W3CDTF">2006-11-29T09:38:54Z</dcterms:modified>
  <cp:category/>
  <cp:version/>
  <cp:contentType/>
  <cp:contentStatus/>
</cp:coreProperties>
</file>